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vls.sharepoint.com/sites/WVLS/Shared Documents/Service Areas/Administration/Annual Reports/2023/Circulation to Nonresidents/Pcode4 spreadsheets ready for review/"/>
    </mc:Choice>
  </mc:AlternateContent>
  <xr:revisionPtr revIDLastSave="8" documentId="8_{1F06A975-53B3-487F-B845-3C48D83AEC50}" xr6:coauthVersionLast="47" xr6:coauthVersionMax="47" xr10:uidLastSave="{04F2E604-A4E4-4809-9E3A-9A8F3F461ECD}"/>
  <bookViews>
    <workbookView xWindow="28680" yWindow="75" windowWidth="29040" windowHeight="15720" xr2:uid="{7AB1D975-E0B8-428B-B5F5-A60DAE5F0CB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7" i="1" l="1"/>
  <c r="H47" i="1"/>
  <c r="H46" i="1"/>
  <c r="H45" i="1"/>
  <c r="H41" i="1"/>
  <c r="J28" i="1"/>
  <c r="J26" i="1"/>
  <c r="J24" i="1"/>
  <c r="J22" i="1"/>
  <c r="J20" i="1"/>
  <c r="J18" i="1"/>
  <c r="J16" i="1"/>
  <c r="H10" i="1"/>
  <c r="H12" i="1" s="1"/>
  <c r="H32" i="1"/>
  <c r="H28" i="1"/>
  <c r="H23" i="1"/>
  <c r="H22" i="1"/>
  <c r="H24" i="1" s="1"/>
  <c r="H17" i="1"/>
  <c r="H16" i="1"/>
  <c r="H18" i="1" s="1"/>
  <c r="H11" i="1"/>
  <c r="I7" i="1"/>
  <c r="I6" i="1"/>
  <c r="I5" i="1"/>
  <c r="I4" i="1"/>
  <c r="I3" i="1"/>
  <c r="I8" i="1" s="1"/>
  <c r="H34" i="1" l="1"/>
</calcChain>
</file>

<file path=xl/sharedStrings.xml><?xml version="1.0" encoding="utf-8"?>
<sst xmlns="http://schemas.openxmlformats.org/spreadsheetml/2006/main" count="83" uniqueCount="74">
  <si>
    <t>CIRCULATION ACTIVITY by STAT GROUP (Jan 23-Dec 23)</t>
  </si>
  <si>
    <t>PCODE4</t>
  </si>
  <si>
    <t>CHKOUTS</t>
  </si>
  <si>
    <t>RENEWALS</t>
  </si>
  <si>
    <t>ITEMS CIRC</t>
  </si>
  <si>
    <t>Ccl-Abbotsford, city of</t>
  </si>
  <si>
    <t>Cc-Beaver, twnshp of</t>
  </si>
  <si>
    <t>Ccl-Dorchester, village of</t>
  </si>
  <si>
    <t>Cc-Eaton, twnshp of</t>
  </si>
  <si>
    <t>Cc-Green Grove, twnshp of</t>
  </si>
  <si>
    <t>Ccl-Greenwood, city of</t>
  </si>
  <si>
    <t>Cc-Hendren, twnshp of</t>
  </si>
  <si>
    <t>Cc-Hoard, twnshp of</t>
  </si>
  <si>
    <t>Cc-Hixon, twnshp of</t>
  </si>
  <si>
    <t>Cc-Longwood, twnshp of</t>
  </si>
  <si>
    <t>Cc-Mayville, twnshp of</t>
  </si>
  <si>
    <t>Ccl-Neillsville, city of</t>
  </si>
  <si>
    <t>Ccl-Owen, city of</t>
  </si>
  <si>
    <t>Cc-Reseburg, twnshp of</t>
  </si>
  <si>
    <t>Cc-Thorp, twnshp of</t>
  </si>
  <si>
    <t>Ccl-Thorp, city of</t>
  </si>
  <si>
    <t>Cc-Unity, twnshp of</t>
  </si>
  <si>
    <t>Cc-Warner, twnshp of</t>
  </si>
  <si>
    <t>Cc-Worden, twnshp of</t>
  </si>
  <si>
    <t>Ccl-Withee, village of</t>
  </si>
  <si>
    <t>Mcl-Colby, city of in MaraCnty</t>
  </si>
  <si>
    <t>Mcl-Holton, twnshp of</t>
  </si>
  <si>
    <t>Mcl-Johnson, twnshp of</t>
  </si>
  <si>
    <t>Mcl-Rib Mountain, twnshp of</t>
  </si>
  <si>
    <t>Ocl-Pelican, twnshp of</t>
  </si>
  <si>
    <t>Tcl-Medford, city of</t>
  </si>
  <si>
    <t>Tc-Holway, twnshp of</t>
  </si>
  <si>
    <t>Tc-Maplehurst, twnshp of</t>
  </si>
  <si>
    <t>Tc-Roosevelt, twnshp of</t>
  </si>
  <si>
    <t>Tc-Taft, twnshp of</t>
  </si>
  <si>
    <t>WI-Columbia County</t>
  </si>
  <si>
    <t>WI-Fond du Lac County</t>
  </si>
  <si>
    <t>WI-St. Croix County</t>
  </si>
  <si>
    <t>Interlibrary Loan</t>
  </si>
  <si>
    <t>Cht-Lake Holcombe, twnshp of</t>
  </si>
  <si>
    <t>Total</t>
  </si>
  <si>
    <t xml:space="preserve">Total Circ </t>
  </si>
  <si>
    <t>Nonresident Circulations</t>
  </si>
  <si>
    <t>Circ to Local Libraried Patrons (enter as negative value)</t>
  </si>
  <si>
    <t>In 2023</t>
  </si>
  <si>
    <t>WVLS Cataloging (enter as negative value)</t>
  </si>
  <si>
    <t>ILL (enter as negative value)</t>
  </si>
  <si>
    <t xml:space="preserve">TBD (enter as negative value) </t>
  </si>
  <si>
    <t>County</t>
  </si>
  <si>
    <t>With Library</t>
  </si>
  <si>
    <t>W/O Library</t>
  </si>
  <si>
    <t>TOTAL</t>
  </si>
  <si>
    <t>System County</t>
  </si>
  <si>
    <t>Forest</t>
  </si>
  <si>
    <t>Langlade</t>
  </si>
  <si>
    <t>Lincoln</t>
  </si>
  <si>
    <t>Adjacent Nonsystem County</t>
  </si>
  <si>
    <t>Marathon</t>
  </si>
  <si>
    <t>Oneida</t>
  </si>
  <si>
    <t>Taylor</t>
  </si>
  <si>
    <t>Wisconsin</t>
  </si>
  <si>
    <t>Out of State</t>
  </si>
  <si>
    <t>Question #9 Circulations to Nonresidents Living in an</t>
  </si>
  <si>
    <t>Adjacent County Who Do Not Have a Local Library</t>
  </si>
  <si>
    <t>Circ</t>
  </si>
  <si>
    <t>Chippewa</t>
  </si>
  <si>
    <t>Eau Claire</t>
  </si>
  <si>
    <t>Jackson</t>
  </si>
  <si>
    <t xml:space="preserve">Marathon </t>
  </si>
  <si>
    <t xml:space="preserve">Taylor </t>
  </si>
  <si>
    <t>Wood</t>
  </si>
  <si>
    <t>All W/O minus Clark, Forest, Langlade, Lincoln, Oneida</t>
  </si>
  <si>
    <t>WITHEE</t>
  </si>
  <si>
    <t>Cc-Withee, twnshp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</si>
</sst>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_"/>
    <numFmt numFmtId="165" formatCode="0.0%__"/>
    <numFmt numFmtId="166" formatCode="0.00_);[Red]\(0.00\)"/>
  </numFmts>
  <fonts count="12" x14ac:knownFonts="1">
    <font>
      <sz val="11"/>
      <color theme="1"/>
      <name val="Calibri"/>
      <family val="2"/>
      <scheme val="minor"/>
    </font>
    <font>
      <sz val="18"/>
      <color indexed="43"/>
      <name val="Arial"/>
    </font>
    <font>
      <sz val="18"/>
      <color indexed="15"/>
      <name val="Arial"/>
      <family val="2"/>
    </font>
    <font>
      <sz val="24"/>
      <name val="Arial"/>
      <family val="2"/>
    </font>
    <font>
      <sz val="11"/>
      <color indexed="9"/>
      <name val="Arial"/>
    </font>
    <font>
      <b/>
      <sz val="11"/>
      <color indexed="15"/>
      <name val="Arial"/>
      <family val="2"/>
    </font>
    <font>
      <sz val="10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left"/>
    </xf>
    <xf numFmtId="164" fontId="6" fillId="0" borderId="0" xfId="0" applyNumberFormat="1" applyFont="1"/>
    <xf numFmtId="165" fontId="6" fillId="0" borderId="0" xfId="0" applyNumberFormat="1" applyFont="1"/>
    <xf numFmtId="0" fontId="7" fillId="0" borderId="0" xfId="0" applyFont="1" applyAlignment="1">
      <alignment horizontal="center" wrapText="1"/>
    </xf>
    <xf numFmtId="0" fontId="6" fillId="0" borderId="0" xfId="0" applyFont="1"/>
    <xf numFmtId="0" fontId="8" fillId="0" borderId="0" xfId="1" applyFont="1" applyAlignment="1">
      <alignment horizontal="center" wrapText="1"/>
    </xf>
    <xf numFmtId="0" fontId="7" fillId="0" borderId="0" xfId="1" applyAlignment="1">
      <alignment horizontal="center" wrapText="1"/>
    </xf>
    <xf numFmtId="0" fontId="7" fillId="0" borderId="0" xfId="1" applyAlignment="1">
      <alignment horizontal="center"/>
    </xf>
    <xf numFmtId="0" fontId="9" fillId="0" borderId="0" xfId="1" applyFont="1" applyAlignment="1">
      <alignment horizontal="center"/>
    </xf>
    <xf numFmtId="0" fontId="8" fillId="0" borderId="0" xfId="1" applyFont="1" applyAlignment="1">
      <alignment vertical="center"/>
    </xf>
    <xf numFmtId="38" fontId="6" fillId="0" borderId="0" xfId="1" applyNumberFormat="1" applyFont="1"/>
    <xf numFmtId="0" fontId="6" fillId="0" borderId="0" xfId="1" applyFont="1"/>
    <xf numFmtId="0" fontId="7" fillId="0" borderId="0" xfId="1" applyAlignment="1">
      <alignment horizontal="left"/>
    </xf>
    <xf numFmtId="38" fontId="9" fillId="2" borderId="0" xfId="1" applyNumberFormat="1" applyFont="1" applyFill="1"/>
    <xf numFmtId="0" fontId="7" fillId="0" borderId="0" xfId="1"/>
    <xf numFmtId="0" fontId="9" fillId="0" borderId="0" xfId="1" applyFont="1" applyAlignment="1">
      <alignment horizontal="left"/>
    </xf>
    <xf numFmtId="164" fontId="9" fillId="0" borderId="0" xfId="1" applyNumberFormat="1" applyFont="1" applyAlignment="1">
      <alignment horizontal="left"/>
    </xf>
    <xf numFmtId="166" fontId="6" fillId="0" borderId="0" xfId="1" applyNumberFormat="1" applyFont="1"/>
    <xf numFmtId="164" fontId="7" fillId="0" borderId="0" xfId="1" applyNumberFormat="1"/>
    <xf numFmtId="0" fontId="10" fillId="0" borderId="0" xfId="1" applyFont="1" applyAlignment="1">
      <alignment horizontal="left"/>
    </xf>
    <xf numFmtId="164" fontId="10" fillId="0" borderId="0" xfId="1" applyNumberFormat="1" applyFont="1" applyAlignment="1">
      <alignment horizontal="left"/>
    </xf>
    <xf numFmtId="0" fontId="9" fillId="3" borderId="0" xfId="1" applyFont="1" applyFill="1" applyAlignment="1">
      <alignment horizontal="left"/>
    </xf>
    <xf numFmtId="164" fontId="9" fillId="3" borderId="0" xfId="1" applyNumberFormat="1" applyFont="1" applyFill="1" applyAlignment="1">
      <alignment horizontal="left"/>
    </xf>
    <xf numFmtId="3" fontId="6" fillId="0" borderId="0" xfId="1" applyNumberFormat="1" applyFont="1"/>
    <xf numFmtId="3" fontId="7" fillId="0" borderId="0" xfId="1" applyNumberFormat="1"/>
    <xf numFmtId="0" fontId="9" fillId="4" borderId="0" xfId="1" applyFont="1" applyFill="1" applyAlignment="1">
      <alignment horizontal="left"/>
    </xf>
    <xf numFmtId="164" fontId="9" fillId="4" borderId="0" xfId="1" applyNumberFormat="1" applyFont="1" applyFill="1" applyAlignment="1">
      <alignment horizontal="left"/>
    </xf>
    <xf numFmtId="0" fontId="9" fillId="5" borderId="0" xfId="1" applyFont="1" applyFill="1" applyAlignment="1">
      <alignment horizontal="left"/>
    </xf>
    <xf numFmtId="164" fontId="9" fillId="5" borderId="0" xfId="1" applyNumberFormat="1" applyFont="1" applyFill="1" applyAlignment="1">
      <alignment horizontal="left"/>
    </xf>
    <xf numFmtId="3" fontId="6" fillId="0" borderId="2" xfId="1" applyNumberFormat="1" applyFont="1" applyBorder="1"/>
    <xf numFmtId="38" fontId="9" fillId="4" borderId="0" xfId="1" applyNumberFormat="1" applyFont="1" applyFill="1"/>
    <xf numFmtId="164" fontId="6" fillId="0" borderId="0" xfId="1" applyNumberFormat="1" applyFont="1" applyAlignment="1">
      <alignment horizontal="left"/>
    </xf>
    <xf numFmtId="0" fontId="6" fillId="0" borderId="2" xfId="1" applyFont="1" applyBorder="1" applyAlignment="1">
      <alignment horizontal="left"/>
    </xf>
    <xf numFmtId="164" fontId="9" fillId="2" borderId="0" xfId="1" applyNumberFormat="1" applyFont="1" applyFill="1" applyAlignment="1">
      <alignment horizontal="left"/>
    </xf>
    <xf numFmtId="0" fontId="9" fillId="0" borderId="0" xfId="1" applyFont="1" applyAlignment="1">
      <alignment horizontal="right"/>
    </xf>
    <xf numFmtId="0" fontId="9" fillId="0" borderId="0" xfId="1" applyFont="1"/>
    <xf numFmtId="0" fontId="9" fillId="0" borderId="2" xfId="1" applyFont="1" applyBorder="1" applyAlignment="1">
      <alignment horizontal="left"/>
    </xf>
    <xf numFmtId="0" fontId="9" fillId="0" borderId="2" xfId="1" applyFont="1" applyBorder="1" applyAlignment="1">
      <alignment horizontal="right"/>
    </xf>
    <xf numFmtId="164" fontId="10" fillId="5" borderId="0" xfId="1" applyNumberFormat="1" applyFont="1" applyFill="1" applyAlignment="1">
      <alignment horizontal="right"/>
    </xf>
    <xf numFmtId="164" fontId="10" fillId="4" borderId="0" xfId="1" applyNumberFormat="1" applyFont="1" applyFill="1" applyAlignment="1">
      <alignment horizontal="right"/>
    </xf>
    <xf numFmtId="164" fontId="10" fillId="5" borderId="2" xfId="1" applyNumberFormat="1" applyFont="1" applyFill="1" applyBorder="1" applyAlignment="1">
      <alignment horizontal="right"/>
    </xf>
    <xf numFmtId="164" fontId="10" fillId="0" borderId="0" xfId="1" applyNumberFormat="1" applyFont="1" applyAlignment="1">
      <alignment horizontal="right"/>
    </xf>
    <xf numFmtId="164" fontId="6" fillId="0" borderId="0" xfId="1" applyNumberFormat="1" applyFont="1"/>
    <xf numFmtId="0" fontId="6" fillId="3" borderId="0" xfId="0" applyFont="1" applyFill="1" applyAlignment="1">
      <alignment horizontal="left"/>
    </xf>
    <xf numFmtId="164" fontId="6" fillId="3" borderId="0" xfId="0" applyNumberFormat="1" applyFont="1" applyFill="1"/>
    <xf numFmtId="0" fontId="11" fillId="3" borderId="0" xfId="0" applyFont="1" applyFill="1" applyAlignment="1">
      <alignment horizontal="left"/>
    </xf>
    <xf numFmtId="164" fontId="11" fillId="3" borderId="0" xfId="0" applyNumberFormat="1" applyFont="1" applyFill="1"/>
    <xf numFmtId="0" fontId="11" fillId="5" borderId="0" xfId="0" applyFont="1" applyFill="1" applyAlignment="1">
      <alignment horizontal="left"/>
    </xf>
    <xf numFmtId="164" fontId="11" fillId="5" borderId="0" xfId="0" applyNumberFormat="1" applyFont="1" applyFill="1"/>
    <xf numFmtId="0" fontId="6" fillId="8" borderId="0" xfId="0" applyFont="1" applyFill="1" applyAlignment="1">
      <alignment horizontal="left"/>
    </xf>
    <xf numFmtId="164" fontId="6" fillId="8" borderId="0" xfId="0" applyNumberFormat="1" applyFont="1" applyFill="1"/>
    <xf numFmtId="0" fontId="6" fillId="4" borderId="0" xfId="0" applyFont="1" applyFill="1" applyAlignment="1">
      <alignment horizontal="left"/>
    </xf>
    <xf numFmtId="164" fontId="6" fillId="4" borderId="0" xfId="0" applyNumberFormat="1" applyFont="1" applyFill="1"/>
    <xf numFmtId="0" fontId="11" fillId="4" borderId="0" xfId="0" applyFont="1" applyFill="1" applyAlignment="1">
      <alignment horizontal="left"/>
    </xf>
    <xf numFmtId="164" fontId="11" fillId="4" borderId="0" xfId="0" applyNumberFormat="1" applyFont="1" applyFill="1"/>
    <xf numFmtId="0" fontId="9" fillId="6" borderId="0" xfId="1" applyFont="1" applyFill="1" applyAlignment="1">
      <alignment horizontal="left" vertical="center"/>
    </xf>
    <xf numFmtId="0" fontId="8" fillId="6" borderId="0" xfId="1" applyFont="1" applyFill="1" applyAlignment="1">
      <alignment horizontal="left" vertical="center"/>
    </xf>
    <xf numFmtId="0" fontId="9" fillId="7" borderId="0" xfId="1" applyFont="1" applyFill="1" applyAlignment="1">
      <alignment horizontal="left" vertical="center"/>
    </xf>
    <xf numFmtId="0" fontId="8" fillId="7" borderId="0" xfId="1" applyFont="1" applyFill="1" applyAlignment="1">
      <alignment horizontal="left" vertical="center"/>
    </xf>
    <xf numFmtId="0" fontId="1" fillId="9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top" wrapText="1"/>
    </xf>
    <xf numFmtId="0" fontId="9" fillId="3" borderId="0" xfId="1" applyFont="1" applyFill="1" applyAlignment="1">
      <alignment horizontal="left" vertical="center"/>
    </xf>
    <xf numFmtId="0" fontId="8" fillId="3" borderId="0" xfId="1" applyFont="1" applyFill="1" applyAlignment="1">
      <alignment horizontal="left" vertical="center"/>
    </xf>
    <xf numFmtId="0" fontId="9" fillId="4" borderId="0" xfId="1" applyFont="1" applyFill="1" applyAlignment="1">
      <alignment horizontal="left" vertical="center"/>
    </xf>
    <xf numFmtId="0" fontId="8" fillId="4" borderId="0" xfId="1" applyFont="1" applyFill="1" applyAlignment="1">
      <alignment horizontal="left" vertical="center"/>
    </xf>
    <xf numFmtId="0" fontId="9" fillId="5" borderId="0" xfId="1" applyFont="1" applyFill="1" applyAlignment="1">
      <alignment horizontal="left" vertical="center"/>
    </xf>
    <xf numFmtId="0" fontId="8" fillId="5" borderId="0" xfId="1" applyFont="1" applyFill="1" applyAlignment="1">
      <alignment horizontal="left" vertical="center"/>
    </xf>
  </cellXfs>
  <cellStyles count="2">
    <cellStyle name="Normal" xfId="0" builtinId="0"/>
    <cellStyle name="Normal 2" xfId="1" xr:uid="{EBF92EF3-57EB-4765-A170-447B9432BA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3B807-7B08-4FBF-816E-F5B5C7B30542}">
  <dimension ref="A1:IV48"/>
  <sheetViews>
    <sheetView tabSelected="1" topLeftCell="A10" workbookViewId="0">
      <selection activeCell="H16" sqref="H16"/>
    </sheetView>
  </sheetViews>
  <sheetFormatPr defaultRowHeight="14.5" x14ac:dyDescent="0.35"/>
  <cols>
    <col min="1" max="1" width="31" style="3" bestFit="1" customWidth="1"/>
    <col min="2" max="6" width="10.81640625" style="4" bestFit="1" customWidth="1"/>
    <col min="7" max="7" width="59.1796875" style="4" bestFit="1" customWidth="1"/>
    <col min="8" max="8" width="10.81640625" style="4" bestFit="1" customWidth="1"/>
    <col min="9" max="9" width="10.81640625" style="5" bestFit="1" customWidth="1"/>
    <col min="10" max="256" width="10.90625" style="7" bestFit="1" customWidth="1"/>
    <col min="257" max="257" width="15.6328125" bestFit="1" customWidth="1"/>
    <col min="258" max="265" width="10.81640625" bestFit="1" customWidth="1"/>
    <col min="266" max="512" width="10.90625" bestFit="1" customWidth="1"/>
    <col min="513" max="513" width="15.6328125" bestFit="1" customWidth="1"/>
    <col min="514" max="521" width="10.81640625" bestFit="1" customWidth="1"/>
    <col min="522" max="768" width="10.90625" bestFit="1" customWidth="1"/>
    <col min="769" max="769" width="15.6328125" bestFit="1" customWidth="1"/>
    <col min="770" max="777" width="10.81640625" bestFit="1" customWidth="1"/>
    <col min="778" max="1024" width="10.90625" bestFit="1" customWidth="1"/>
    <col min="1025" max="1025" width="15.6328125" bestFit="1" customWidth="1"/>
    <col min="1026" max="1033" width="10.81640625" bestFit="1" customWidth="1"/>
    <col min="1034" max="1280" width="10.90625" bestFit="1" customWidth="1"/>
    <col min="1281" max="1281" width="15.6328125" bestFit="1" customWidth="1"/>
    <col min="1282" max="1289" width="10.81640625" bestFit="1" customWidth="1"/>
    <col min="1290" max="1536" width="10.90625" bestFit="1" customWidth="1"/>
    <col min="1537" max="1537" width="15.6328125" bestFit="1" customWidth="1"/>
    <col min="1538" max="1545" width="10.81640625" bestFit="1" customWidth="1"/>
    <col min="1546" max="1792" width="10.90625" bestFit="1" customWidth="1"/>
    <col min="1793" max="1793" width="15.6328125" bestFit="1" customWidth="1"/>
    <col min="1794" max="1801" width="10.81640625" bestFit="1" customWidth="1"/>
    <col min="1802" max="2048" width="10.90625" bestFit="1" customWidth="1"/>
    <col min="2049" max="2049" width="15.6328125" bestFit="1" customWidth="1"/>
    <col min="2050" max="2057" width="10.81640625" bestFit="1" customWidth="1"/>
    <col min="2058" max="2304" width="10.90625" bestFit="1" customWidth="1"/>
    <col min="2305" max="2305" width="15.6328125" bestFit="1" customWidth="1"/>
    <col min="2306" max="2313" width="10.81640625" bestFit="1" customWidth="1"/>
    <col min="2314" max="2560" width="10.90625" bestFit="1" customWidth="1"/>
    <col min="2561" max="2561" width="15.6328125" bestFit="1" customWidth="1"/>
    <col min="2562" max="2569" width="10.81640625" bestFit="1" customWidth="1"/>
    <col min="2570" max="2816" width="10.90625" bestFit="1" customWidth="1"/>
    <col min="2817" max="2817" width="15.6328125" bestFit="1" customWidth="1"/>
    <col min="2818" max="2825" width="10.81640625" bestFit="1" customWidth="1"/>
    <col min="2826" max="3072" width="10.90625" bestFit="1" customWidth="1"/>
    <col min="3073" max="3073" width="15.6328125" bestFit="1" customWidth="1"/>
    <col min="3074" max="3081" width="10.81640625" bestFit="1" customWidth="1"/>
    <col min="3082" max="3328" width="10.90625" bestFit="1" customWidth="1"/>
    <col min="3329" max="3329" width="15.6328125" bestFit="1" customWidth="1"/>
    <col min="3330" max="3337" width="10.81640625" bestFit="1" customWidth="1"/>
    <col min="3338" max="3584" width="10.90625" bestFit="1" customWidth="1"/>
    <col min="3585" max="3585" width="15.6328125" bestFit="1" customWidth="1"/>
    <col min="3586" max="3593" width="10.81640625" bestFit="1" customWidth="1"/>
    <col min="3594" max="3840" width="10.90625" bestFit="1" customWidth="1"/>
    <col min="3841" max="3841" width="15.6328125" bestFit="1" customWidth="1"/>
    <col min="3842" max="3849" width="10.81640625" bestFit="1" customWidth="1"/>
    <col min="3850" max="4096" width="10.90625" bestFit="1" customWidth="1"/>
    <col min="4097" max="4097" width="15.6328125" bestFit="1" customWidth="1"/>
    <col min="4098" max="4105" width="10.81640625" bestFit="1" customWidth="1"/>
    <col min="4106" max="4352" width="10.90625" bestFit="1" customWidth="1"/>
    <col min="4353" max="4353" width="15.6328125" bestFit="1" customWidth="1"/>
    <col min="4354" max="4361" width="10.81640625" bestFit="1" customWidth="1"/>
    <col min="4362" max="4608" width="10.90625" bestFit="1" customWidth="1"/>
    <col min="4609" max="4609" width="15.6328125" bestFit="1" customWidth="1"/>
    <col min="4610" max="4617" width="10.81640625" bestFit="1" customWidth="1"/>
    <col min="4618" max="4864" width="10.90625" bestFit="1" customWidth="1"/>
    <col min="4865" max="4865" width="15.6328125" bestFit="1" customWidth="1"/>
    <col min="4866" max="4873" width="10.81640625" bestFit="1" customWidth="1"/>
    <col min="4874" max="5120" width="10.90625" bestFit="1" customWidth="1"/>
    <col min="5121" max="5121" width="15.6328125" bestFit="1" customWidth="1"/>
    <col min="5122" max="5129" width="10.81640625" bestFit="1" customWidth="1"/>
    <col min="5130" max="5376" width="10.90625" bestFit="1" customWidth="1"/>
    <col min="5377" max="5377" width="15.6328125" bestFit="1" customWidth="1"/>
    <col min="5378" max="5385" width="10.81640625" bestFit="1" customWidth="1"/>
    <col min="5386" max="5632" width="10.90625" bestFit="1" customWidth="1"/>
    <col min="5633" max="5633" width="15.6328125" bestFit="1" customWidth="1"/>
    <col min="5634" max="5641" width="10.81640625" bestFit="1" customWidth="1"/>
    <col min="5642" max="5888" width="10.90625" bestFit="1" customWidth="1"/>
    <col min="5889" max="5889" width="15.6328125" bestFit="1" customWidth="1"/>
    <col min="5890" max="5897" width="10.81640625" bestFit="1" customWidth="1"/>
    <col min="5898" max="6144" width="10.90625" bestFit="1" customWidth="1"/>
    <col min="6145" max="6145" width="15.6328125" bestFit="1" customWidth="1"/>
    <col min="6146" max="6153" width="10.81640625" bestFit="1" customWidth="1"/>
    <col min="6154" max="6400" width="10.90625" bestFit="1" customWidth="1"/>
    <col min="6401" max="6401" width="15.6328125" bestFit="1" customWidth="1"/>
    <col min="6402" max="6409" width="10.81640625" bestFit="1" customWidth="1"/>
    <col min="6410" max="6656" width="10.90625" bestFit="1" customWidth="1"/>
    <col min="6657" max="6657" width="15.6328125" bestFit="1" customWidth="1"/>
    <col min="6658" max="6665" width="10.81640625" bestFit="1" customWidth="1"/>
    <col min="6666" max="6912" width="10.90625" bestFit="1" customWidth="1"/>
    <col min="6913" max="6913" width="15.6328125" bestFit="1" customWidth="1"/>
    <col min="6914" max="6921" width="10.81640625" bestFit="1" customWidth="1"/>
    <col min="6922" max="7168" width="10.90625" bestFit="1" customWidth="1"/>
    <col min="7169" max="7169" width="15.6328125" bestFit="1" customWidth="1"/>
    <col min="7170" max="7177" width="10.81640625" bestFit="1" customWidth="1"/>
    <col min="7178" max="7424" width="10.90625" bestFit="1" customWidth="1"/>
    <col min="7425" max="7425" width="15.6328125" bestFit="1" customWidth="1"/>
    <col min="7426" max="7433" width="10.81640625" bestFit="1" customWidth="1"/>
    <col min="7434" max="7680" width="10.90625" bestFit="1" customWidth="1"/>
    <col min="7681" max="7681" width="15.6328125" bestFit="1" customWidth="1"/>
    <col min="7682" max="7689" width="10.81640625" bestFit="1" customWidth="1"/>
    <col min="7690" max="7936" width="10.90625" bestFit="1" customWidth="1"/>
    <col min="7937" max="7937" width="15.6328125" bestFit="1" customWidth="1"/>
    <col min="7938" max="7945" width="10.81640625" bestFit="1" customWidth="1"/>
    <col min="7946" max="8192" width="10.90625" bestFit="1" customWidth="1"/>
    <col min="8193" max="8193" width="15.6328125" bestFit="1" customWidth="1"/>
    <col min="8194" max="8201" width="10.81640625" bestFit="1" customWidth="1"/>
    <col min="8202" max="8448" width="10.90625" bestFit="1" customWidth="1"/>
    <col min="8449" max="8449" width="15.6328125" bestFit="1" customWidth="1"/>
    <col min="8450" max="8457" width="10.81640625" bestFit="1" customWidth="1"/>
    <col min="8458" max="8704" width="10.90625" bestFit="1" customWidth="1"/>
    <col min="8705" max="8705" width="15.6328125" bestFit="1" customWidth="1"/>
    <col min="8706" max="8713" width="10.81640625" bestFit="1" customWidth="1"/>
    <col min="8714" max="8960" width="10.90625" bestFit="1" customWidth="1"/>
    <col min="8961" max="8961" width="15.6328125" bestFit="1" customWidth="1"/>
    <col min="8962" max="8969" width="10.81640625" bestFit="1" customWidth="1"/>
    <col min="8970" max="9216" width="10.90625" bestFit="1" customWidth="1"/>
    <col min="9217" max="9217" width="15.6328125" bestFit="1" customWidth="1"/>
    <col min="9218" max="9225" width="10.81640625" bestFit="1" customWidth="1"/>
    <col min="9226" max="9472" width="10.90625" bestFit="1" customWidth="1"/>
    <col min="9473" max="9473" width="15.6328125" bestFit="1" customWidth="1"/>
    <col min="9474" max="9481" width="10.81640625" bestFit="1" customWidth="1"/>
    <col min="9482" max="9728" width="10.90625" bestFit="1" customWidth="1"/>
    <col min="9729" max="9729" width="15.6328125" bestFit="1" customWidth="1"/>
    <col min="9730" max="9737" width="10.81640625" bestFit="1" customWidth="1"/>
    <col min="9738" max="9984" width="10.90625" bestFit="1" customWidth="1"/>
    <col min="9985" max="9985" width="15.6328125" bestFit="1" customWidth="1"/>
    <col min="9986" max="9993" width="10.81640625" bestFit="1" customWidth="1"/>
    <col min="9994" max="10240" width="10.90625" bestFit="1" customWidth="1"/>
    <col min="10241" max="10241" width="15.6328125" bestFit="1" customWidth="1"/>
    <col min="10242" max="10249" width="10.81640625" bestFit="1" customWidth="1"/>
    <col min="10250" max="10496" width="10.90625" bestFit="1" customWidth="1"/>
    <col min="10497" max="10497" width="15.6328125" bestFit="1" customWidth="1"/>
    <col min="10498" max="10505" width="10.81640625" bestFit="1" customWidth="1"/>
    <col min="10506" max="10752" width="10.90625" bestFit="1" customWidth="1"/>
    <col min="10753" max="10753" width="15.6328125" bestFit="1" customWidth="1"/>
    <col min="10754" max="10761" width="10.81640625" bestFit="1" customWidth="1"/>
    <col min="10762" max="11008" width="10.90625" bestFit="1" customWidth="1"/>
    <col min="11009" max="11009" width="15.6328125" bestFit="1" customWidth="1"/>
    <col min="11010" max="11017" width="10.81640625" bestFit="1" customWidth="1"/>
    <col min="11018" max="11264" width="10.90625" bestFit="1" customWidth="1"/>
    <col min="11265" max="11265" width="15.6328125" bestFit="1" customWidth="1"/>
    <col min="11266" max="11273" width="10.81640625" bestFit="1" customWidth="1"/>
    <col min="11274" max="11520" width="10.90625" bestFit="1" customWidth="1"/>
    <col min="11521" max="11521" width="15.6328125" bestFit="1" customWidth="1"/>
    <col min="11522" max="11529" width="10.81640625" bestFit="1" customWidth="1"/>
    <col min="11530" max="11776" width="10.90625" bestFit="1" customWidth="1"/>
    <col min="11777" max="11777" width="15.6328125" bestFit="1" customWidth="1"/>
    <col min="11778" max="11785" width="10.81640625" bestFit="1" customWidth="1"/>
    <col min="11786" max="12032" width="10.90625" bestFit="1" customWidth="1"/>
    <col min="12033" max="12033" width="15.6328125" bestFit="1" customWidth="1"/>
    <col min="12034" max="12041" width="10.81640625" bestFit="1" customWidth="1"/>
    <col min="12042" max="12288" width="10.90625" bestFit="1" customWidth="1"/>
    <col min="12289" max="12289" width="15.6328125" bestFit="1" customWidth="1"/>
    <col min="12290" max="12297" width="10.81640625" bestFit="1" customWidth="1"/>
    <col min="12298" max="12544" width="10.90625" bestFit="1" customWidth="1"/>
    <col min="12545" max="12545" width="15.6328125" bestFit="1" customWidth="1"/>
    <col min="12546" max="12553" width="10.81640625" bestFit="1" customWidth="1"/>
    <col min="12554" max="12800" width="10.90625" bestFit="1" customWidth="1"/>
    <col min="12801" max="12801" width="15.6328125" bestFit="1" customWidth="1"/>
    <col min="12802" max="12809" width="10.81640625" bestFit="1" customWidth="1"/>
    <col min="12810" max="13056" width="10.90625" bestFit="1" customWidth="1"/>
    <col min="13057" max="13057" width="15.6328125" bestFit="1" customWidth="1"/>
    <col min="13058" max="13065" width="10.81640625" bestFit="1" customWidth="1"/>
    <col min="13066" max="13312" width="10.90625" bestFit="1" customWidth="1"/>
    <col min="13313" max="13313" width="15.6328125" bestFit="1" customWidth="1"/>
    <col min="13314" max="13321" width="10.81640625" bestFit="1" customWidth="1"/>
    <col min="13322" max="13568" width="10.90625" bestFit="1" customWidth="1"/>
    <col min="13569" max="13569" width="15.6328125" bestFit="1" customWidth="1"/>
    <col min="13570" max="13577" width="10.81640625" bestFit="1" customWidth="1"/>
    <col min="13578" max="13824" width="10.90625" bestFit="1" customWidth="1"/>
    <col min="13825" max="13825" width="15.6328125" bestFit="1" customWidth="1"/>
    <col min="13826" max="13833" width="10.81640625" bestFit="1" customWidth="1"/>
    <col min="13834" max="14080" width="10.90625" bestFit="1" customWidth="1"/>
    <col min="14081" max="14081" width="15.6328125" bestFit="1" customWidth="1"/>
    <col min="14082" max="14089" width="10.81640625" bestFit="1" customWidth="1"/>
    <col min="14090" max="14336" width="10.90625" bestFit="1" customWidth="1"/>
    <col min="14337" max="14337" width="15.6328125" bestFit="1" customWidth="1"/>
    <col min="14338" max="14345" width="10.81640625" bestFit="1" customWidth="1"/>
    <col min="14346" max="14592" width="10.90625" bestFit="1" customWidth="1"/>
    <col min="14593" max="14593" width="15.6328125" bestFit="1" customWidth="1"/>
    <col min="14594" max="14601" width="10.81640625" bestFit="1" customWidth="1"/>
    <col min="14602" max="14848" width="10.90625" bestFit="1" customWidth="1"/>
    <col min="14849" max="14849" width="15.6328125" bestFit="1" customWidth="1"/>
    <col min="14850" max="14857" width="10.81640625" bestFit="1" customWidth="1"/>
    <col min="14858" max="15104" width="10.90625" bestFit="1" customWidth="1"/>
    <col min="15105" max="15105" width="15.6328125" bestFit="1" customWidth="1"/>
    <col min="15106" max="15113" width="10.81640625" bestFit="1" customWidth="1"/>
    <col min="15114" max="15360" width="10.90625" bestFit="1" customWidth="1"/>
    <col min="15361" max="15361" width="15.6328125" bestFit="1" customWidth="1"/>
    <col min="15362" max="15369" width="10.81640625" bestFit="1" customWidth="1"/>
    <col min="15370" max="15616" width="10.90625" bestFit="1" customWidth="1"/>
    <col min="15617" max="15617" width="15.6328125" bestFit="1" customWidth="1"/>
    <col min="15618" max="15625" width="10.81640625" bestFit="1" customWidth="1"/>
    <col min="15626" max="15872" width="10.90625" bestFit="1" customWidth="1"/>
    <col min="15873" max="15873" width="15.6328125" bestFit="1" customWidth="1"/>
    <col min="15874" max="15881" width="10.81640625" bestFit="1" customWidth="1"/>
    <col min="15882" max="16128" width="10.90625" bestFit="1" customWidth="1"/>
    <col min="16129" max="16129" width="15.6328125" bestFit="1" customWidth="1"/>
    <col min="16130" max="16137" width="10.81640625" bestFit="1" customWidth="1"/>
    <col min="16138" max="16384" width="10.90625" bestFit="1" customWidth="1"/>
  </cols>
  <sheetData>
    <row r="1" spans="1:256" s="1" customFormat="1" ht="29.5" x14ac:dyDescent="0.55000000000000004">
      <c r="A1" s="62" t="s">
        <v>0</v>
      </c>
      <c r="B1" s="63"/>
      <c r="C1" s="63"/>
      <c r="D1" s="63"/>
      <c r="E1" s="63"/>
      <c r="F1" s="63"/>
      <c r="G1" s="63"/>
      <c r="H1" s="63"/>
      <c r="I1" s="63"/>
      <c r="J1"/>
      <c r="K1"/>
      <c r="L1"/>
    </row>
    <row r="2" spans="1:256" s="2" customFormat="1" ht="29.5" x14ac:dyDescent="0.35">
      <c r="A2" s="64">
        <v>510</v>
      </c>
      <c r="B2" s="65"/>
      <c r="C2" s="65"/>
      <c r="D2" s="65"/>
      <c r="E2" s="65"/>
      <c r="F2" s="65"/>
      <c r="G2" s="65"/>
      <c r="H2" s="65"/>
      <c r="I2" s="65"/>
      <c r="J2"/>
      <c r="K2"/>
      <c r="L2"/>
    </row>
    <row r="3" spans="1:256" s="6" customFormat="1" ht="15.5" x14ac:dyDescent="0.35">
      <c r="A3" s="3" t="s">
        <v>1</v>
      </c>
      <c r="B3" s="4" t="s">
        <v>2</v>
      </c>
      <c r="C3" s="4" t="s">
        <v>3</v>
      </c>
      <c r="D3" s="4" t="s">
        <v>4</v>
      </c>
      <c r="E3" s="4"/>
      <c r="F3" s="4"/>
      <c r="G3" s="8" t="s">
        <v>72</v>
      </c>
      <c r="H3" s="9"/>
      <c r="I3" s="4">
        <f>D40</f>
        <v>7409</v>
      </c>
      <c r="J3" s="10" t="s">
        <v>41</v>
      </c>
    </row>
    <row r="4" spans="1:256" ht="15.5" x14ac:dyDescent="0.35">
      <c r="A4" s="46" t="s">
        <v>5</v>
      </c>
      <c r="B4" s="47">
        <v>9</v>
      </c>
      <c r="C4" s="47">
        <v>0</v>
      </c>
      <c r="D4" s="47">
        <v>9</v>
      </c>
      <c r="G4" s="11" t="s">
        <v>42</v>
      </c>
      <c r="H4" s="12"/>
      <c r="I4" s="13">
        <f>-D24</f>
        <v>-1152</v>
      </c>
      <c r="J4" s="14" t="s">
        <v>43</v>
      </c>
      <c r="IT4"/>
      <c r="IU4"/>
      <c r="IV4"/>
    </row>
    <row r="5" spans="1:256" ht="15.5" x14ac:dyDescent="0.35">
      <c r="A5" s="48" t="s">
        <v>6</v>
      </c>
      <c r="B5" s="49">
        <v>35</v>
      </c>
      <c r="C5" s="49">
        <v>11</v>
      </c>
      <c r="D5" s="49">
        <v>46</v>
      </c>
      <c r="G5" s="11" t="s">
        <v>44</v>
      </c>
      <c r="H5" s="12"/>
      <c r="I5" s="13">
        <f>0</f>
        <v>0</v>
      </c>
      <c r="J5" s="14" t="s">
        <v>45</v>
      </c>
      <c r="IT5"/>
      <c r="IU5"/>
      <c r="IV5"/>
    </row>
    <row r="6" spans="1:256" ht="15.5" x14ac:dyDescent="0.35">
      <c r="A6" s="48" t="s">
        <v>7</v>
      </c>
      <c r="B6" s="49">
        <v>24</v>
      </c>
      <c r="C6" s="49">
        <v>5</v>
      </c>
      <c r="D6" s="49">
        <v>29</v>
      </c>
      <c r="G6" s="11"/>
      <c r="H6" s="12"/>
      <c r="I6" s="13">
        <f>-D38</f>
        <v>-320</v>
      </c>
      <c r="J6" s="14" t="s">
        <v>46</v>
      </c>
      <c r="IT6"/>
      <c r="IU6"/>
      <c r="IV6"/>
    </row>
    <row r="7" spans="1:256" ht="15.5" x14ac:dyDescent="0.35">
      <c r="A7" s="48" t="s">
        <v>8</v>
      </c>
      <c r="B7" s="49">
        <v>44</v>
      </c>
      <c r="C7" s="49">
        <v>0</v>
      </c>
      <c r="D7" s="49">
        <v>44</v>
      </c>
      <c r="G7" s="11"/>
      <c r="H7" s="12"/>
      <c r="I7" s="13">
        <f>0</f>
        <v>0</v>
      </c>
      <c r="J7" s="14" t="s">
        <v>47</v>
      </c>
      <c r="IT7"/>
      <c r="IU7"/>
      <c r="IV7"/>
    </row>
    <row r="8" spans="1:256" ht="15.5" x14ac:dyDescent="0.35">
      <c r="A8" s="48" t="s">
        <v>9</v>
      </c>
      <c r="B8" s="49">
        <v>52</v>
      </c>
      <c r="C8" s="49">
        <v>10</v>
      </c>
      <c r="D8" s="49">
        <v>62</v>
      </c>
      <c r="G8" s="15"/>
      <c r="H8" s="15"/>
      <c r="I8" s="16">
        <f>SUM(I3:I7)</f>
        <v>5937</v>
      </c>
      <c r="J8" s="17"/>
      <c r="IT8"/>
      <c r="IU8"/>
      <c r="IV8"/>
    </row>
    <row r="9" spans="1:256" ht="15.5" x14ac:dyDescent="0.35">
      <c r="A9" s="46" t="s">
        <v>10</v>
      </c>
      <c r="B9" s="47">
        <v>16</v>
      </c>
      <c r="C9" s="47">
        <v>1</v>
      </c>
      <c r="D9" s="47">
        <v>17</v>
      </c>
      <c r="G9" s="66" t="s">
        <v>48</v>
      </c>
      <c r="H9" s="67"/>
      <c r="I9" s="13"/>
      <c r="J9" s="17"/>
      <c r="IT9"/>
      <c r="IU9"/>
      <c r="IV9"/>
    </row>
    <row r="10" spans="1:256" ht="15.5" x14ac:dyDescent="0.35">
      <c r="A10" s="48" t="s">
        <v>11</v>
      </c>
      <c r="B10" s="49">
        <v>0</v>
      </c>
      <c r="C10" s="49">
        <v>0</v>
      </c>
      <c r="D10" s="49">
        <v>0</v>
      </c>
      <c r="G10" s="18" t="s">
        <v>49</v>
      </c>
      <c r="H10" s="19">
        <f>SUM(D4,D9,D15,D16,D19)</f>
        <v>1750</v>
      </c>
      <c r="I10" s="20"/>
      <c r="J10" s="21"/>
      <c r="IT10"/>
      <c r="IU10"/>
      <c r="IV10"/>
    </row>
    <row r="11" spans="1:256" ht="15.5" x14ac:dyDescent="0.35">
      <c r="A11" s="48" t="s">
        <v>12</v>
      </c>
      <c r="B11" s="49">
        <v>584</v>
      </c>
      <c r="C11" s="49">
        <v>70</v>
      </c>
      <c r="D11" s="49">
        <v>654</v>
      </c>
      <c r="G11" s="22" t="s">
        <v>50</v>
      </c>
      <c r="H11" s="23">
        <f>SUM(D5:D8,D10:D14,D17:D18,D20,D21,D22,D23)</f>
        <v>4066</v>
      </c>
      <c r="I11" s="17"/>
      <c r="J11" s="17"/>
      <c r="IT11"/>
      <c r="IU11"/>
      <c r="IV11"/>
    </row>
    <row r="12" spans="1:256" ht="15.5" x14ac:dyDescent="0.35">
      <c r="A12" s="48" t="s">
        <v>13</v>
      </c>
      <c r="B12" s="49">
        <v>772</v>
      </c>
      <c r="C12" s="49">
        <v>203</v>
      </c>
      <c r="D12" s="49">
        <v>975</v>
      </c>
      <c r="G12" s="24" t="s">
        <v>51</v>
      </c>
      <c r="H12" s="25">
        <f>SUM(H10:H11)</f>
        <v>5816</v>
      </c>
      <c r="I12" s="17"/>
      <c r="J12" s="17"/>
      <c r="IT12"/>
      <c r="IU12"/>
      <c r="IV12"/>
    </row>
    <row r="13" spans="1:256" ht="15.5" x14ac:dyDescent="0.35">
      <c r="A13" s="48" t="s">
        <v>14</v>
      </c>
      <c r="B13" s="49">
        <v>1570</v>
      </c>
      <c r="C13" s="49">
        <v>213</v>
      </c>
      <c r="D13" s="49">
        <v>1783</v>
      </c>
      <c r="G13" s="15"/>
      <c r="H13" s="15"/>
      <c r="I13" s="17"/>
      <c r="J13" s="17"/>
      <c r="M13" s="4"/>
      <c r="IT13"/>
      <c r="IU13"/>
      <c r="IV13"/>
    </row>
    <row r="14" spans="1:256" ht="15.5" x14ac:dyDescent="0.35">
      <c r="A14" s="48" t="s">
        <v>15</v>
      </c>
      <c r="B14" s="49">
        <v>1</v>
      </c>
      <c r="C14" s="49">
        <v>0</v>
      </c>
      <c r="D14" s="49">
        <v>1</v>
      </c>
      <c r="G14" s="15"/>
      <c r="H14" s="15"/>
      <c r="I14" s="14"/>
      <c r="J14" s="26"/>
      <c r="IT14"/>
      <c r="IU14"/>
      <c r="IV14"/>
    </row>
    <row r="15" spans="1:256" ht="15.5" x14ac:dyDescent="0.35">
      <c r="A15" s="46" t="s">
        <v>16</v>
      </c>
      <c r="B15" s="47">
        <v>667</v>
      </c>
      <c r="C15" s="47">
        <v>509</v>
      </c>
      <c r="D15" s="47">
        <v>1176</v>
      </c>
      <c r="G15" s="68" t="s">
        <v>52</v>
      </c>
      <c r="H15" s="69"/>
      <c r="I15" s="17"/>
      <c r="J15" s="17"/>
      <c r="IT15"/>
      <c r="IU15"/>
      <c r="IV15"/>
    </row>
    <row r="16" spans="1:256" x14ac:dyDescent="0.35">
      <c r="A16" s="46" t="s">
        <v>17</v>
      </c>
      <c r="B16" s="47">
        <v>492</v>
      </c>
      <c r="C16" s="47">
        <v>37</v>
      </c>
      <c r="D16" s="47">
        <v>529</v>
      </c>
      <c r="G16" s="18" t="s">
        <v>49</v>
      </c>
      <c r="H16" s="19">
        <f>SUM(D25:D30)</f>
        <v>18</v>
      </c>
      <c r="I16" s="14" t="s">
        <v>53</v>
      </c>
      <c r="J16" s="26">
        <f>0</f>
        <v>0</v>
      </c>
      <c r="IT16"/>
      <c r="IU16"/>
      <c r="IV16"/>
    </row>
    <row r="17" spans="1:256" ht="15.5" x14ac:dyDescent="0.35">
      <c r="A17" s="48" t="s">
        <v>18</v>
      </c>
      <c r="B17" s="49">
        <v>43</v>
      </c>
      <c r="C17" s="49">
        <v>1</v>
      </c>
      <c r="D17" s="49">
        <v>44</v>
      </c>
      <c r="G17" s="22" t="s">
        <v>50</v>
      </c>
      <c r="H17" s="23">
        <f>SUM(D31:D34)</f>
        <v>94</v>
      </c>
      <c r="I17" s="17"/>
      <c r="J17" s="27"/>
      <c r="IT17"/>
      <c r="IU17"/>
      <c r="IV17"/>
    </row>
    <row r="18" spans="1:256" x14ac:dyDescent="0.35">
      <c r="A18" s="48" t="s">
        <v>19</v>
      </c>
      <c r="B18" s="49">
        <v>67</v>
      </c>
      <c r="C18" s="49">
        <v>7</v>
      </c>
      <c r="D18" s="49">
        <v>74</v>
      </c>
      <c r="G18" s="28" t="s">
        <v>51</v>
      </c>
      <c r="H18" s="29">
        <f>SUM(H16:H17)</f>
        <v>112</v>
      </c>
      <c r="I18" s="14" t="s">
        <v>54</v>
      </c>
      <c r="J18" s="26">
        <f>0</f>
        <v>0</v>
      </c>
      <c r="IT18"/>
      <c r="IU18"/>
      <c r="IV18"/>
    </row>
    <row r="19" spans="1:256" ht="15.5" x14ac:dyDescent="0.35">
      <c r="A19" s="46" t="s">
        <v>20</v>
      </c>
      <c r="B19" s="47">
        <v>15</v>
      </c>
      <c r="C19" s="47">
        <v>4</v>
      </c>
      <c r="D19" s="47">
        <v>19</v>
      </c>
      <c r="G19" s="15"/>
      <c r="H19" s="15"/>
      <c r="I19" s="17"/>
      <c r="J19" s="27"/>
      <c r="IT19"/>
      <c r="IU19"/>
      <c r="IV19"/>
    </row>
    <row r="20" spans="1:256" ht="15.5" x14ac:dyDescent="0.35">
      <c r="A20" s="48" t="s">
        <v>21</v>
      </c>
      <c r="B20" s="49">
        <v>0</v>
      </c>
      <c r="C20" s="49">
        <v>0</v>
      </c>
      <c r="D20" s="49">
        <v>0</v>
      </c>
      <c r="G20" s="15"/>
      <c r="H20" s="15"/>
      <c r="I20" s="14" t="s">
        <v>55</v>
      </c>
      <c r="J20" s="26">
        <f>0</f>
        <v>0</v>
      </c>
      <c r="IT20"/>
      <c r="IU20"/>
      <c r="IV20"/>
    </row>
    <row r="21" spans="1:256" ht="15.5" x14ac:dyDescent="0.35">
      <c r="A21" s="48" t="s">
        <v>22</v>
      </c>
      <c r="B21" s="49">
        <v>40</v>
      </c>
      <c r="C21" s="49">
        <v>2</v>
      </c>
      <c r="D21" s="49">
        <v>42</v>
      </c>
      <c r="G21" s="70" t="s">
        <v>56</v>
      </c>
      <c r="H21" s="71"/>
      <c r="I21" s="17"/>
      <c r="J21" s="27"/>
      <c r="IT21"/>
      <c r="IU21"/>
      <c r="IV21"/>
    </row>
    <row r="22" spans="1:256" x14ac:dyDescent="0.35">
      <c r="A22" s="48" t="s">
        <v>73</v>
      </c>
      <c r="B22" s="49">
        <v>226</v>
      </c>
      <c r="C22" s="49">
        <v>85</v>
      </c>
      <c r="D22" s="49">
        <v>311</v>
      </c>
      <c r="G22" s="18" t="s">
        <v>49</v>
      </c>
      <c r="H22" s="19">
        <f>SUM(0)</f>
        <v>0</v>
      </c>
      <c r="I22" s="14" t="s">
        <v>57</v>
      </c>
      <c r="J22" s="26">
        <f>SUM(D25:D28)</f>
        <v>17</v>
      </c>
      <c r="IT22"/>
      <c r="IU22"/>
      <c r="IV22"/>
    </row>
    <row r="23" spans="1:256" ht="15.5" x14ac:dyDescent="0.35">
      <c r="A23" s="48" t="s">
        <v>23</v>
      </c>
      <c r="B23" s="49">
        <v>1</v>
      </c>
      <c r="C23" s="49">
        <v>0</v>
      </c>
      <c r="D23" s="49">
        <v>1</v>
      </c>
      <c r="G23" s="22" t="s">
        <v>50</v>
      </c>
      <c r="H23" s="23">
        <f>D39</f>
        <v>1</v>
      </c>
      <c r="I23" s="17"/>
      <c r="J23" s="27"/>
      <c r="IT23"/>
      <c r="IU23"/>
      <c r="IV23"/>
    </row>
    <row r="24" spans="1:256" x14ac:dyDescent="0.35">
      <c r="A24" s="3" t="s">
        <v>24</v>
      </c>
      <c r="B24" s="4">
        <v>868</v>
      </c>
      <c r="C24" s="4">
        <v>284</v>
      </c>
      <c r="D24" s="4">
        <v>1152</v>
      </c>
      <c r="G24" s="30" t="s">
        <v>51</v>
      </c>
      <c r="H24" s="31">
        <f>SUM(H22:H23)</f>
        <v>1</v>
      </c>
      <c r="I24" s="14" t="s">
        <v>58</v>
      </c>
      <c r="J24" s="26">
        <f>D29</f>
        <v>1</v>
      </c>
      <c r="IT24"/>
      <c r="IU24"/>
      <c r="IV24"/>
    </row>
    <row r="25" spans="1:256" ht="15.5" x14ac:dyDescent="0.35">
      <c r="A25" s="54" t="s">
        <v>25</v>
      </c>
      <c r="B25" s="55">
        <v>0</v>
      </c>
      <c r="C25" s="55">
        <v>0</v>
      </c>
      <c r="D25" s="55">
        <v>0</v>
      </c>
      <c r="G25" s="15"/>
      <c r="H25" s="15"/>
      <c r="I25" s="17"/>
      <c r="J25" s="27"/>
      <c r="IT25"/>
      <c r="IU25"/>
      <c r="IV25"/>
    </row>
    <row r="26" spans="1:256" ht="15.5" x14ac:dyDescent="0.35">
      <c r="A26" s="54" t="s">
        <v>26</v>
      </c>
      <c r="B26" s="55">
        <v>0</v>
      </c>
      <c r="C26" s="55">
        <v>0</v>
      </c>
      <c r="D26" s="55">
        <v>0</v>
      </c>
      <c r="G26" s="15"/>
      <c r="H26" s="15"/>
      <c r="I26" s="14" t="s">
        <v>59</v>
      </c>
      <c r="J26" s="32">
        <f>SUM(D30:D34)</f>
        <v>94</v>
      </c>
      <c r="IT26"/>
      <c r="IU26"/>
      <c r="IV26"/>
    </row>
    <row r="27" spans="1:256" ht="15.5" x14ac:dyDescent="0.35">
      <c r="A27" s="54" t="s">
        <v>27</v>
      </c>
      <c r="B27" s="55">
        <v>7</v>
      </c>
      <c r="C27" s="55">
        <v>9</v>
      </c>
      <c r="D27" s="55">
        <v>16</v>
      </c>
      <c r="G27" s="58" t="s">
        <v>60</v>
      </c>
      <c r="H27" s="59"/>
      <c r="I27" s="17"/>
      <c r="J27" s="27"/>
      <c r="IT27"/>
      <c r="IU27"/>
      <c r="IV27"/>
    </row>
    <row r="28" spans="1:256" ht="15.5" x14ac:dyDescent="0.35">
      <c r="A28" s="54" t="s">
        <v>28</v>
      </c>
      <c r="B28" s="55">
        <v>1</v>
      </c>
      <c r="C28" s="55">
        <v>0</v>
      </c>
      <c r="D28" s="55">
        <v>1</v>
      </c>
      <c r="G28" s="18" t="s">
        <v>51</v>
      </c>
      <c r="H28" s="19">
        <f>SUM(D35:D37)</f>
        <v>8</v>
      </c>
      <c r="I28" s="17"/>
      <c r="J28" s="33">
        <f>SUM(J16:J26)</f>
        <v>112</v>
      </c>
      <c r="IT28"/>
      <c r="IU28"/>
      <c r="IV28"/>
    </row>
    <row r="29" spans="1:256" ht="15.5" x14ac:dyDescent="0.35">
      <c r="A29" s="54" t="s">
        <v>29</v>
      </c>
      <c r="B29" s="55">
        <v>1</v>
      </c>
      <c r="C29" s="55">
        <v>0</v>
      </c>
      <c r="D29" s="55">
        <v>1</v>
      </c>
      <c r="G29" s="34"/>
      <c r="H29" s="15"/>
      <c r="I29" s="17"/>
      <c r="J29" s="17"/>
      <c r="IT29"/>
      <c r="IU29"/>
      <c r="IV29"/>
    </row>
    <row r="30" spans="1:256" ht="15.5" x14ac:dyDescent="0.35">
      <c r="A30" s="54" t="s">
        <v>30</v>
      </c>
      <c r="B30" s="55">
        <v>0</v>
      </c>
      <c r="C30" s="55">
        <v>0</v>
      </c>
      <c r="D30" s="55">
        <v>0</v>
      </c>
      <c r="G30" s="15"/>
      <c r="H30" s="15"/>
      <c r="I30" s="17"/>
      <c r="J30" s="17"/>
      <c r="IT30"/>
      <c r="IU30"/>
      <c r="IV30"/>
    </row>
    <row r="31" spans="1:256" ht="15.5" x14ac:dyDescent="0.35">
      <c r="A31" s="56" t="s">
        <v>31</v>
      </c>
      <c r="B31" s="57">
        <v>32</v>
      </c>
      <c r="C31" s="57">
        <v>0</v>
      </c>
      <c r="D31" s="57">
        <v>32</v>
      </c>
      <c r="G31" s="60" t="s">
        <v>61</v>
      </c>
      <c r="H31" s="61"/>
      <c r="I31" s="17"/>
      <c r="J31" s="17"/>
      <c r="IT31"/>
      <c r="IU31"/>
      <c r="IV31"/>
    </row>
    <row r="32" spans="1:256" ht="15.5" x14ac:dyDescent="0.35">
      <c r="A32" s="56" t="s">
        <v>32</v>
      </c>
      <c r="B32" s="57">
        <v>43</v>
      </c>
      <c r="C32" s="57">
        <v>5</v>
      </c>
      <c r="D32" s="57">
        <v>48</v>
      </c>
      <c r="G32" s="18" t="s">
        <v>51</v>
      </c>
      <c r="H32" s="19">
        <f>0</f>
        <v>0</v>
      </c>
      <c r="I32" s="17"/>
      <c r="J32" s="17"/>
      <c r="IT32"/>
      <c r="IU32"/>
      <c r="IV32"/>
    </row>
    <row r="33" spans="1:256" ht="15.5" x14ac:dyDescent="0.35">
      <c r="A33" s="56" t="s">
        <v>33</v>
      </c>
      <c r="B33" s="57">
        <v>1</v>
      </c>
      <c r="C33" s="57">
        <v>0</v>
      </c>
      <c r="D33" s="57">
        <v>1</v>
      </c>
      <c r="G33" s="15"/>
      <c r="H33" s="35"/>
      <c r="I33" s="14"/>
      <c r="J33" s="17"/>
      <c r="IT33"/>
      <c r="IU33"/>
      <c r="IV33"/>
    </row>
    <row r="34" spans="1:256" ht="15.5" x14ac:dyDescent="0.35">
      <c r="A34" s="56" t="s">
        <v>34</v>
      </c>
      <c r="B34" s="57">
        <v>0</v>
      </c>
      <c r="C34" s="57">
        <v>13</v>
      </c>
      <c r="D34" s="57">
        <v>13</v>
      </c>
      <c r="G34" s="15"/>
      <c r="H34" s="36">
        <f>SUM(H12,H18,H24,H28,H32)</f>
        <v>5937</v>
      </c>
      <c r="I34" s="21"/>
      <c r="J34"/>
      <c r="IT34"/>
      <c r="IU34"/>
      <c r="IV34"/>
    </row>
    <row r="35" spans="1:256" ht="15.5" x14ac:dyDescent="0.35">
      <c r="A35" s="52" t="s">
        <v>35</v>
      </c>
      <c r="B35" s="53">
        <v>0</v>
      </c>
      <c r="C35" s="53">
        <v>0</v>
      </c>
      <c r="D35" s="53">
        <v>0</v>
      </c>
      <c r="G35" s="7"/>
      <c r="H35" s="7"/>
      <c r="I35" s="17"/>
      <c r="J35"/>
      <c r="IT35"/>
      <c r="IU35"/>
      <c r="IV35"/>
    </row>
    <row r="36" spans="1:256" ht="15.5" x14ac:dyDescent="0.35">
      <c r="A36" s="52" t="s">
        <v>36</v>
      </c>
      <c r="B36" s="53">
        <v>0</v>
      </c>
      <c r="C36" s="53">
        <v>0</v>
      </c>
      <c r="D36" s="53">
        <v>0</v>
      </c>
      <c r="G36" s="7"/>
      <c r="H36" s="7"/>
      <c r="I36" s="17"/>
      <c r="J36"/>
      <c r="IT36"/>
      <c r="IU36"/>
      <c r="IV36"/>
    </row>
    <row r="37" spans="1:256" x14ac:dyDescent="0.35">
      <c r="A37" s="52" t="s">
        <v>37</v>
      </c>
      <c r="B37" s="53">
        <v>8</v>
      </c>
      <c r="C37" s="53">
        <v>0</v>
      </c>
      <c r="D37" s="53">
        <v>8</v>
      </c>
      <c r="G37" s="18" t="s">
        <v>62</v>
      </c>
      <c r="H37" s="37"/>
      <c r="I37" s="38"/>
      <c r="J37"/>
      <c r="IT37"/>
      <c r="IU37"/>
      <c r="IV37"/>
    </row>
    <row r="38" spans="1:256" x14ac:dyDescent="0.35">
      <c r="A38" s="3" t="s">
        <v>38</v>
      </c>
      <c r="B38" s="4">
        <v>141</v>
      </c>
      <c r="C38" s="4">
        <v>179</v>
      </c>
      <c r="D38" s="4">
        <v>320</v>
      </c>
      <c r="G38" s="18" t="s">
        <v>63</v>
      </c>
      <c r="H38" s="37"/>
      <c r="I38" s="38"/>
      <c r="J38"/>
      <c r="IT38"/>
      <c r="IU38"/>
      <c r="IV38"/>
    </row>
    <row r="39" spans="1:256" x14ac:dyDescent="0.35">
      <c r="A39" s="50" t="s">
        <v>39</v>
      </c>
      <c r="B39" s="51">
        <v>1</v>
      </c>
      <c r="C39" s="51">
        <v>0</v>
      </c>
      <c r="D39" s="51">
        <v>1</v>
      </c>
      <c r="G39" s="18"/>
      <c r="H39" s="37"/>
      <c r="I39" s="38"/>
      <c r="J39"/>
      <c r="IT39"/>
      <c r="IU39"/>
      <c r="IV39"/>
    </row>
    <row r="40" spans="1:256" x14ac:dyDescent="0.35">
      <c r="A40" s="3" t="s">
        <v>40</v>
      </c>
      <c r="B40" s="4">
        <v>5761</v>
      </c>
      <c r="C40" s="4">
        <v>1648</v>
      </c>
      <c r="D40" s="4">
        <v>7409</v>
      </c>
      <c r="G40" s="39" t="s">
        <v>48</v>
      </c>
      <c r="H40" s="40" t="s">
        <v>64</v>
      </c>
      <c r="I40" s="38"/>
      <c r="J40"/>
      <c r="IT40"/>
      <c r="IU40"/>
      <c r="IV40"/>
    </row>
    <row r="41" spans="1:256" x14ac:dyDescent="0.35">
      <c r="G41" s="30" t="s">
        <v>65</v>
      </c>
      <c r="H41" s="41">
        <f>SUM(D39)</f>
        <v>1</v>
      </c>
      <c r="I41" s="38"/>
      <c r="J41"/>
      <c r="IT41"/>
      <c r="IU41"/>
      <c r="IV41"/>
    </row>
    <row r="42" spans="1:256" x14ac:dyDescent="0.35">
      <c r="G42" s="30" t="s">
        <v>66</v>
      </c>
      <c r="H42" s="41">
        <v>0</v>
      </c>
      <c r="I42" s="38"/>
      <c r="J42"/>
      <c r="IT42"/>
      <c r="IU42"/>
      <c r="IV42"/>
    </row>
    <row r="43" spans="1:256" ht="15.5" x14ac:dyDescent="0.35">
      <c r="G43" s="30" t="s">
        <v>67</v>
      </c>
      <c r="H43" s="41">
        <v>0</v>
      </c>
      <c r="I43" s="17"/>
      <c r="J43"/>
      <c r="IT43"/>
      <c r="IU43"/>
      <c r="IV43"/>
    </row>
    <row r="44" spans="1:256" ht="15.5" x14ac:dyDescent="0.35">
      <c r="G44" s="28" t="s">
        <v>68</v>
      </c>
      <c r="H44" s="42">
        <v>0</v>
      </c>
      <c r="I44" s="17"/>
      <c r="J44"/>
      <c r="IT44"/>
      <c r="IU44"/>
      <c r="IV44"/>
    </row>
    <row r="45" spans="1:256" x14ac:dyDescent="0.35">
      <c r="G45" s="28" t="s">
        <v>69</v>
      </c>
      <c r="H45" s="42">
        <f>SUM(D31:D34)</f>
        <v>94</v>
      </c>
      <c r="I45" s="14"/>
      <c r="J45"/>
      <c r="IT45"/>
      <c r="IU45"/>
      <c r="IV45"/>
    </row>
    <row r="46" spans="1:256" ht="15.5" x14ac:dyDescent="0.35">
      <c r="G46" s="30" t="s">
        <v>70</v>
      </c>
      <c r="H46" s="43">
        <f>0</f>
        <v>0</v>
      </c>
      <c r="I46" s="14"/>
      <c r="J46" s="17"/>
      <c r="IT46"/>
      <c r="IU46"/>
      <c r="IV46"/>
    </row>
    <row r="47" spans="1:256" x14ac:dyDescent="0.35">
      <c r="G47" s="18"/>
      <c r="H47" s="44">
        <f>SUM(H41:H46)</f>
        <v>95</v>
      </c>
      <c r="I47" s="45">
        <f>SUM(H11,H17,H23)-SUM(D5:D8,D10:D14,D17:D18,D20:D23)</f>
        <v>95</v>
      </c>
      <c r="J47" s="14" t="s">
        <v>71</v>
      </c>
      <c r="IT47"/>
      <c r="IU47"/>
      <c r="IV47"/>
    </row>
    <row r="48" spans="1:256" x14ac:dyDescent="0.35">
      <c r="M48"/>
    </row>
  </sheetData>
  <mergeCells count="7">
    <mergeCell ref="G27:H27"/>
    <mergeCell ref="G31:H31"/>
    <mergeCell ref="A1:I1"/>
    <mergeCell ref="A2:I2"/>
    <mergeCell ref="G9:H9"/>
    <mergeCell ref="G15:H15"/>
    <mergeCell ref="G21:H2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bbd9-b6f1-4d5e-8635-0af5b27df7d1" xsi:nil="true"/>
    <lcf76f155ced4ddcb4097134ff3c332f xmlns="04f3e540-9c69-4352-862b-3b902965ebc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C4CF65525C740830796F6B3EBF98F" ma:contentTypeVersion="18" ma:contentTypeDescription="Create a new document." ma:contentTypeScope="" ma:versionID="5f74dfbd5f1b3cbc53b5d4519d5c5dbf">
  <xsd:schema xmlns:xsd="http://www.w3.org/2001/XMLSchema" xmlns:xs="http://www.w3.org/2001/XMLSchema" xmlns:p="http://schemas.microsoft.com/office/2006/metadata/properties" xmlns:ns2="372fbbd9-b6f1-4d5e-8635-0af5b27df7d1" xmlns:ns3="04f3e540-9c69-4352-862b-3b902965ebc5" targetNamespace="http://schemas.microsoft.com/office/2006/metadata/properties" ma:root="true" ma:fieldsID="eeccedf0713fd366e3a0b1c2cf0fbdb6" ns2:_="" ns3:_="">
    <xsd:import namespace="372fbbd9-b6f1-4d5e-8635-0af5b27df7d1"/>
    <xsd:import namespace="04f3e540-9c69-4352-862b-3b902965eb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bbd9-b6f1-4d5e-8635-0af5b27df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bc1669-1859-4a0c-8ac9-1792aca3a628}" ma:internalName="TaxCatchAll" ma:showField="CatchAllData" ma:web="372fbbd9-b6f1-4d5e-8635-0af5b27df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e540-9c69-4352-862b-3b90296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5e505e-eb63-4a59-99b9-9b9c9aedb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A39CB9-71AF-43B7-B440-CDA4A732C1E4}">
  <ds:schemaRefs>
    <ds:schemaRef ds:uri="http://schemas.microsoft.com/office/2006/metadata/properties"/>
    <ds:schemaRef ds:uri="http://schemas.microsoft.com/office/infopath/2007/PartnerControls"/>
    <ds:schemaRef ds:uri="372fbbd9-b6f1-4d5e-8635-0af5b27df7d1"/>
    <ds:schemaRef ds:uri="04f3e540-9c69-4352-862b-3b902965ebc5"/>
  </ds:schemaRefs>
</ds:datastoreItem>
</file>

<file path=customXml/itemProps2.xml><?xml version="1.0" encoding="utf-8"?>
<ds:datastoreItem xmlns:ds="http://schemas.openxmlformats.org/officeDocument/2006/customXml" ds:itemID="{A3585852-8F86-47F7-B3C4-C9F525ED2D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302445-2A7C-4AF6-8C81-51F0971AF4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fbbd9-b6f1-4d5e-8635-0af5b27df7d1"/>
    <ds:schemaRef ds:uri="04f3e540-9c69-4352-862b-3b902965e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Zimmermann</dc:creator>
  <cp:lastModifiedBy>Marla Sepnafski - WVLS</cp:lastModifiedBy>
  <dcterms:created xsi:type="dcterms:W3CDTF">2024-01-15T20:08:54Z</dcterms:created>
  <dcterms:modified xsi:type="dcterms:W3CDTF">2024-01-15T21:09:29Z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0x010100511C4CF65525C740830796F6B3EBF98F</vt:lpwstr>
  </property>
  <property fmtid="{D5CDD505-2E9C-101B-9397-08002B2CF9AE}" pid="3" name="MediaServiceImageTags">
    <vt:lpwstr/>
  </property>
</Properties>
</file>