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vls.sharepoint.com/sites/WVLS/Shared Documents/Service Areas/Administration/Annual Reports/2023/Circulation to Nonresidents/Pcode4 spreadsheets ready for review/"/>
    </mc:Choice>
  </mc:AlternateContent>
  <xr:revisionPtr revIDLastSave="14" documentId="8_{3D2A0071-A037-4A8F-A6AB-8782AF6C7C67}" xr6:coauthVersionLast="47" xr6:coauthVersionMax="47" xr10:uidLastSave="{944AD46B-EBB1-4504-ACED-778300D74A41}"/>
  <bookViews>
    <workbookView xWindow="29280" yWindow="480" windowWidth="25590" windowHeight="20370" xr2:uid="{047E3E53-6FF2-4168-9E9C-A58BA21177B9}"/>
  </bookViews>
  <sheets>
    <sheet name="Sheet1" sheetId="1" r:id="rId1"/>
  </sheets>
  <definedNames>
    <definedName name="_xlnm._FilterDatabase" localSheetId="0" hidden="1">Sheet1!$A$3:$D$68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7" i="1" l="1"/>
  <c r="G45" i="1"/>
  <c r="G44" i="1"/>
  <c r="G43" i="1"/>
  <c r="G42" i="1"/>
  <c r="G41" i="1"/>
  <c r="H47" i="1"/>
  <c r="I28" i="1"/>
  <c r="I26" i="1"/>
  <c r="I24" i="1"/>
  <c r="I22" i="1"/>
  <c r="I20" i="1"/>
  <c r="I18" i="1"/>
  <c r="I16" i="1"/>
  <c r="G32" i="1"/>
  <c r="G28" i="1"/>
  <c r="G16" i="1"/>
  <c r="G18" i="1" s="1"/>
  <c r="G11" i="1"/>
  <c r="G12" i="1" s="1"/>
  <c r="G10" i="1"/>
  <c r="G24" i="1"/>
  <c r="G23" i="1"/>
  <c r="G22" i="1"/>
  <c r="G17" i="1"/>
  <c r="H8" i="1"/>
  <c r="H7" i="1"/>
  <c r="H6" i="1"/>
  <c r="H5" i="1"/>
  <c r="H4" i="1"/>
  <c r="H3" i="1"/>
  <c r="G34" i="1" l="1"/>
</calcChain>
</file>

<file path=xl/sharedStrings.xml><?xml version="1.0" encoding="utf-8"?>
<sst xmlns="http://schemas.openxmlformats.org/spreadsheetml/2006/main" count="111" uniqueCount="102">
  <si>
    <t>CIRCULATION ACTIVITY by STAT GROUP (Jan 23-Dec 23)</t>
  </si>
  <si>
    <t>PCODE4</t>
  </si>
  <si>
    <t>CHKOUTS</t>
  </si>
  <si>
    <t>RENEWALS</t>
  </si>
  <si>
    <t>ITEMS CIRC</t>
  </si>
  <si>
    <t>Ccl-Abbotsford, city of</t>
  </si>
  <si>
    <t>Cc-Beaver, twnshp of</t>
  </si>
  <si>
    <t>Cc-Butler, twnshp of</t>
  </si>
  <si>
    <t>Cc-Eaton, twnshp of</t>
  </si>
  <si>
    <t>Cc-Green Grove, twnshp of</t>
  </si>
  <si>
    <t>Cc-Grant, twnshp of</t>
  </si>
  <si>
    <t>Ccl-Greenwood, city of</t>
  </si>
  <si>
    <t>Cc-Hendren, twnshp of</t>
  </si>
  <si>
    <t>Cc-Hoard, twnshp of</t>
  </si>
  <si>
    <t>Cc-Hixon, twnshp of</t>
  </si>
  <si>
    <t>Cc-Levis, twnshp of</t>
  </si>
  <si>
    <t>Ccl-Loyal, city of</t>
  </si>
  <si>
    <t>Cc-Longwood, twnshp of</t>
  </si>
  <si>
    <t>Cc-Mead, twnshp of</t>
  </si>
  <si>
    <t>Ccl-Neillsville, city of</t>
  </si>
  <si>
    <t>Ccl-Owen, city of</t>
  </si>
  <si>
    <t>Cc-Reseburg, twnshp of</t>
  </si>
  <si>
    <t>Cc-Thorp, twnshp of</t>
  </si>
  <si>
    <t>Ccl-Thorp, city of</t>
  </si>
  <si>
    <t>Cc-Unity, twnshp of</t>
  </si>
  <si>
    <t>Cc-Warner, twnshp of</t>
  </si>
  <si>
    <t>Cc-Worden, twnshp of</t>
  </si>
  <si>
    <t>Ccl-Withee, village of</t>
  </si>
  <si>
    <t>Mcl-Colby, city of in MaraCnty</t>
  </si>
  <si>
    <t>Mcl-Hull, twnshp of</t>
  </si>
  <si>
    <t>Mcl-Kronenwetter, village of</t>
  </si>
  <si>
    <t>Mcl-Schofield, city of</t>
  </si>
  <si>
    <t>Mcl-Spencer, village of</t>
  </si>
  <si>
    <t>Mcl-Stettin, twnshp of</t>
  </si>
  <si>
    <t>Mcl-Wausau, city of</t>
  </si>
  <si>
    <t>Tc-Aurora, twnshp of</t>
  </si>
  <si>
    <t>Tc-Cleveland, twnshp of</t>
  </si>
  <si>
    <t>Tc-Deer Creek, twnshp of</t>
  </si>
  <si>
    <t>Tc-Hammel, twnshp of</t>
  </si>
  <si>
    <t>Tc-Holway, twnshp of</t>
  </si>
  <si>
    <t>Tc-Jump River, twnshp of</t>
  </si>
  <si>
    <t>Tc-Little Black, twnshp of</t>
  </si>
  <si>
    <t>Tc-Maplehurst, twnshp of</t>
  </si>
  <si>
    <t>Tc-Molitor, twnshp of</t>
  </si>
  <si>
    <t>Tc-Pershing, twnshp of</t>
  </si>
  <si>
    <t>Tc-Roosevelt, twnshp of</t>
  </si>
  <si>
    <t>Tc-Taft, twnshp of</t>
  </si>
  <si>
    <t>Tcl-Westboro, twnshp of</t>
  </si>
  <si>
    <t>Tcl-Gilman, village of</t>
  </si>
  <si>
    <t>Tc-Lublin, village of</t>
  </si>
  <si>
    <t>Tcl-Stetsonville, village of</t>
  </si>
  <si>
    <t>WI-Brown County</t>
  </si>
  <si>
    <t>WI-Door County</t>
  </si>
  <si>
    <t>WI-Trempealeau County</t>
  </si>
  <si>
    <t>Non Wisconsin Resident</t>
  </si>
  <si>
    <t>Interlibrary Loan</t>
  </si>
  <si>
    <t>Chcl-Bloomer, city of</t>
  </si>
  <si>
    <t>Chv-Boyd, village of</t>
  </si>
  <si>
    <t>Cht-Colburn, twnshp of</t>
  </si>
  <si>
    <t>Chvl-Cadott, village of</t>
  </si>
  <si>
    <t>Cht-Delmar, twnshp of</t>
  </si>
  <si>
    <t>Cht-Edson, twnshp of</t>
  </si>
  <si>
    <t>Cht-Estella, twnshp of</t>
  </si>
  <si>
    <t>Cht-Lake Holcombe, twnshp of</t>
  </si>
  <si>
    <t>Cht-Sigel, twnshp of</t>
  </si>
  <si>
    <t>Chcl-Stanley, city of</t>
  </si>
  <si>
    <t>Eccl-Eau Claire, city of</t>
  </si>
  <si>
    <t>Ecc-Wilson, twnshp of</t>
  </si>
  <si>
    <t>Total</t>
  </si>
  <si>
    <t xml:space="preserve">Total Circ </t>
  </si>
  <si>
    <t>Nonresident Circulations</t>
  </si>
  <si>
    <t>Circ to Local Libraried Patrons (enter as negative value)</t>
  </si>
  <si>
    <t>In 2023</t>
  </si>
  <si>
    <t>WVLS Cataloging (enter as negative value)</t>
  </si>
  <si>
    <t>ILL (enter as negative value)</t>
  </si>
  <si>
    <t xml:space="preserve">TBD (enter as negative value) </t>
  </si>
  <si>
    <t>County</t>
  </si>
  <si>
    <t>With Library</t>
  </si>
  <si>
    <t>W/O Library</t>
  </si>
  <si>
    <t>TOTAL</t>
  </si>
  <si>
    <t>System County</t>
  </si>
  <si>
    <t>Forest</t>
  </si>
  <si>
    <t>Langlade</t>
  </si>
  <si>
    <t>Lincoln</t>
  </si>
  <si>
    <t>Adjacent Nonsystem County</t>
  </si>
  <si>
    <t>Marathon</t>
  </si>
  <si>
    <t>Oneida</t>
  </si>
  <si>
    <t>Taylor</t>
  </si>
  <si>
    <t>Wisconsin</t>
  </si>
  <si>
    <t>Out of State</t>
  </si>
  <si>
    <t>Question #9 Circulations to Nonresidents Living in an</t>
  </si>
  <si>
    <t>Adjacent County Who Do Not Have a Local Library</t>
  </si>
  <si>
    <t>Circ</t>
  </si>
  <si>
    <t>Chippewa</t>
  </si>
  <si>
    <t>Eau Claire</t>
  </si>
  <si>
    <t>Jackson</t>
  </si>
  <si>
    <t xml:space="preserve">Marathon </t>
  </si>
  <si>
    <t xml:space="preserve">Taylor </t>
  </si>
  <si>
    <t>Wood</t>
  </si>
  <si>
    <t>All W/O minus Clark, Forest, Langlade, Lincoln, Oneida</t>
  </si>
  <si>
    <t>THORP</t>
  </si>
  <si>
    <t>Cc-Withee, twnshp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</si>
</sst>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_"/>
    <numFmt numFmtId="165" formatCode="0.0%__"/>
    <numFmt numFmtId="166" formatCode="0.00_);[Red]\(0.00\)"/>
  </numFmts>
  <fonts count="12" x14ac:knownFonts="1">
    <font>
      <sz val="11"/>
      <color theme="1"/>
      <name val="Calibri"/>
      <family val="2"/>
      <scheme val="minor"/>
    </font>
    <font>
      <sz val="18"/>
      <color indexed="43"/>
      <name val="Arial"/>
      <family val="2"/>
    </font>
    <font>
      <sz val="18"/>
      <color indexed="15"/>
      <name val="Arial"/>
      <family val="2"/>
    </font>
    <font>
      <sz val="24"/>
      <name val="Arial"/>
      <family val="2"/>
    </font>
    <font>
      <sz val="11"/>
      <color indexed="9"/>
      <name val="Arial"/>
      <family val="2"/>
    </font>
    <font>
      <b/>
      <sz val="11"/>
      <color indexed="15"/>
      <name val="Arial"/>
      <family val="2"/>
    </font>
    <font>
      <sz val="10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left"/>
    </xf>
    <xf numFmtId="164" fontId="6" fillId="0" borderId="0" xfId="0" applyNumberFormat="1" applyFont="1"/>
    <xf numFmtId="165" fontId="6" fillId="0" borderId="0" xfId="0" applyNumberFormat="1" applyFont="1"/>
    <xf numFmtId="0" fontId="7" fillId="0" borderId="0" xfId="0" applyFont="1" applyAlignment="1">
      <alignment horizontal="center" wrapText="1"/>
    </xf>
    <xf numFmtId="0" fontId="6" fillId="0" borderId="0" xfId="0" applyFont="1"/>
    <xf numFmtId="0" fontId="8" fillId="0" borderId="0" xfId="1" applyFont="1" applyAlignment="1">
      <alignment horizontal="center" wrapText="1"/>
    </xf>
    <xf numFmtId="0" fontId="7" fillId="0" borderId="0" xfId="1" applyAlignment="1">
      <alignment horizontal="center" wrapText="1"/>
    </xf>
    <xf numFmtId="0" fontId="7" fillId="0" borderId="0" xfId="1" applyAlignment="1">
      <alignment horizontal="center"/>
    </xf>
    <xf numFmtId="0" fontId="9" fillId="0" borderId="0" xfId="1" applyFont="1" applyAlignment="1">
      <alignment horizontal="center"/>
    </xf>
    <xf numFmtId="0" fontId="8" fillId="0" borderId="0" xfId="1" applyFont="1" applyAlignment="1">
      <alignment vertical="center"/>
    </xf>
    <xf numFmtId="38" fontId="6" fillId="0" borderId="0" xfId="1" applyNumberFormat="1" applyFont="1"/>
    <xf numFmtId="0" fontId="6" fillId="0" borderId="0" xfId="1" applyFont="1"/>
    <xf numFmtId="0" fontId="7" fillId="0" borderId="0" xfId="1" applyAlignment="1">
      <alignment horizontal="left"/>
    </xf>
    <xf numFmtId="38" fontId="9" fillId="3" borderId="0" xfId="1" applyNumberFormat="1" applyFont="1" applyFill="1"/>
    <xf numFmtId="0" fontId="7" fillId="0" borderId="0" xfId="1"/>
    <xf numFmtId="0" fontId="9" fillId="0" borderId="0" xfId="1" applyFont="1" applyAlignment="1">
      <alignment horizontal="left"/>
    </xf>
    <xf numFmtId="164" fontId="9" fillId="0" borderId="0" xfId="1" applyNumberFormat="1" applyFont="1" applyAlignment="1">
      <alignment horizontal="left"/>
    </xf>
    <xf numFmtId="166" fontId="6" fillId="0" borderId="0" xfId="1" applyNumberFormat="1" applyFont="1"/>
    <xf numFmtId="164" fontId="7" fillId="0" borderId="0" xfId="1" applyNumberFormat="1"/>
    <xf numFmtId="0" fontId="10" fillId="0" borderId="0" xfId="1" applyFont="1" applyAlignment="1">
      <alignment horizontal="left"/>
    </xf>
    <xf numFmtId="164" fontId="10" fillId="0" borderId="0" xfId="1" applyNumberFormat="1" applyFont="1" applyAlignment="1">
      <alignment horizontal="left"/>
    </xf>
    <xf numFmtId="0" fontId="9" fillId="4" borderId="0" xfId="1" applyFont="1" applyFill="1" applyAlignment="1">
      <alignment horizontal="left"/>
    </xf>
    <xf numFmtId="164" fontId="9" fillId="4" borderId="0" xfId="1" applyNumberFormat="1" applyFont="1" applyFill="1" applyAlignment="1">
      <alignment horizontal="left"/>
    </xf>
    <xf numFmtId="3" fontId="6" fillId="0" borderId="0" xfId="1" applyNumberFormat="1" applyFont="1"/>
    <xf numFmtId="3" fontId="7" fillId="0" borderId="0" xfId="1" applyNumberFormat="1"/>
    <xf numFmtId="0" fontId="9" fillId="5" borderId="0" xfId="1" applyFont="1" applyFill="1" applyAlignment="1">
      <alignment horizontal="left"/>
    </xf>
    <xf numFmtId="164" fontId="9" fillId="5" borderId="0" xfId="1" applyNumberFormat="1" applyFont="1" applyFill="1" applyAlignment="1">
      <alignment horizontal="left"/>
    </xf>
    <xf numFmtId="0" fontId="9" fillId="6" borderId="0" xfId="1" applyFont="1" applyFill="1" applyAlignment="1">
      <alignment horizontal="left"/>
    </xf>
    <xf numFmtId="164" fontId="9" fillId="6" borderId="0" xfId="1" applyNumberFormat="1" applyFont="1" applyFill="1" applyAlignment="1">
      <alignment horizontal="left"/>
    </xf>
    <xf numFmtId="3" fontId="6" fillId="0" borderId="2" xfId="1" applyNumberFormat="1" applyFont="1" applyBorder="1"/>
    <xf numFmtId="38" fontId="9" fillId="5" borderId="0" xfId="1" applyNumberFormat="1" applyFont="1" applyFill="1"/>
    <xf numFmtId="164" fontId="6" fillId="0" borderId="0" xfId="1" applyNumberFormat="1" applyFont="1" applyAlignment="1">
      <alignment horizontal="left"/>
    </xf>
    <xf numFmtId="0" fontId="6" fillId="0" borderId="2" xfId="1" applyFont="1" applyBorder="1" applyAlignment="1">
      <alignment horizontal="left"/>
    </xf>
    <xf numFmtId="164" fontId="9" fillId="3" borderId="0" xfId="1" applyNumberFormat="1" applyFont="1" applyFill="1" applyAlignment="1">
      <alignment horizontal="left"/>
    </xf>
    <xf numFmtId="0" fontId="9" fillId="0" borderId="0" xfId="1" applyFont="1" applyAlignment="1">
      <alignment horizontal="right"/>
    </xf>
    <xf numFmtId="0" fontId="9" fillId="0" borderId="0" xfId="1" applyFont="1"/>
    <xf numFmtId="0" fontId="9" fillId="0" borderId="2" xfId="1" applyFont="1" applyBorder="1" applyAlignment="1">
      <alignment horizontal="left"/>
    </xf>
    <xf numFmtId="0" fontId="9" fillId="0" borderId="2" xfId="1" applyFont="1" applyBorder="1" applyAlignment="1">
      <alignment horizontal="right"/>
    </xf>
    <xf numFmtId="164" fontId="10" fillId="6" borderId="0" xfId="1" applyNumberFormat="1" applyFont="1" applyFill="1" applyAlignment="1">
      <alignment horizontal="right"/>
    </xf>
    <xf numFmtId="164" fontId="10" fillId="5" borderId="0" xfId="1" applyNumberFormat="1" applyFont="1" applyFill="1" applyAlignment="1">
      <alignment horizontal="right"/>
    </xf>
    <xf numFmtId="164" fontId="10" fillId="6" borderId="2" xfId="1" applyNumberFormat="1" applyFont="1" applyFill="1" applyBorder="1" applyAlignment="1">
      <alignment horizontal="right"/>
    </xf>
    <xf numFmtId="164" fontId="10" fillId="0" borderId="0" xfId="1" applyNumberFormat="1" applyFont="1" applyAlignment="1">
      <alignment horizontal="right"/>
    </xf>
    <xf numFmtId="164" fontId="6" fillId="0" borderId="0" xfId="1" applyNumberFormat="1" applyFont="1"/>
    <xf numFmtId="0" fontId="6" fillId="4" borderId="0" xfId="0" applyFont="1" applyFill="1" applyAlignment="1">
      <alignment horizontal="left"/>
    </xf>
    <xf numFmtId="164" fontId="6" fillId="4" borderId="0" xfId="0" applyNumberFormat="1" applyFont="1" applyFill="1"/>
    <xf numFmtId="0" fontId="11" fillId="4" borderId="0" xfId="0" applyFont="1" applyFill="1" applyAlignment="1">
      <alignment horizontal="left"/>
    </xf>
    <xf numFmtId="164" fontId="11" fillId="4" borderId="0" xfId="0" applyNumberFormat="1" applyFont="1" applyFill="1"/>
    <xf numFmtId="0" fontId="6" fillId="5" borderId="0" xfId="0" applyFont="1" applyFill="1" applyAlignment="1">
      <alignment horizontal="left"/>
    </xf>
    <xf numFmtId="164" fontId="6" fillId="5" borderId="0" xfId="0" applyNumberFormat="1" applyFont="1" applyFill="1"/>
    <xf numFmtId="0" fontId="11" fillId="5" borderId="0" xfId="0" applyFont="1" applyFill="1" applyAlignment="1">
      <alignment horizontal="left"/>
    </xf>
    <xf numFmtId="164" fontId="11" fillId="5" borderId="0" xfId="0" applyNumberFormat="1" applyFont="1" applyFill="1"/>
    <xf numFmtId="0" fontId="6" fillId="9" borderId="0" xfId="0" applyFont="1" applyFill="1" applyAlignment="1">
      <alignment horizontal="left"/>
    </xf>
    <xf numFmtId="164" fontId="6" fillId="9" borderId="0" xfId="0" applyNumberFormat="1" applyFont="1" applyFill="1"/>
    <xf numFmtId="0" fontId="6" fillId="6" borderId="0" xfId="0" applyFont="1" applyFill="1" applyAlignment="1">
      <alignment horizontal="left"/>
    </xf>
    <xf numFmtId="164" fontId="6" fillId="6" borderId="0" xfId="0" applyNumberFormat="1" applyFont="1" applyFill="1"/>
    <xf numFmtId="0" fontId="11" fillId="6" borderId="0" xfId="0" applyFont="1" applyFill="1" applyAlignment="1">
      <alignment horizontal="left"/>
    </xf>
    <xf numFmtId="164" fontId="11" fillId="6" borderId="0" xfId="0" applyNumberFormat="1" applyFont="1" applyFill="1"/>
    <xf numFmtId="0" fontId="6" fillId="10" borderId="0" xfId="0" applyFont="1" applyFill="1" applyAlignment="1">
      <alignment horizontal="left"/>
    </xf>
    <xf numFmtId="164" fontId="6" fillId="10" borderId="0" xfId="0" applyNumberFormat="1" applyFont="1" applyFill="1"/>
    <xf numFmtId="0" fontId="9" fillId="7" borderId="0" xfId="1" applyFont="1" applyFill="1" applyAlignment="1">
      <alignment horizontal="left" vertical="center"/>
    </xf>
    <xf numFmtId="0" fontId="8" fillId="7" borderId="0" xfId="1" applyFont="1" applyFill="1" applyAlignment="1">
      <alignment horizontal="left" vertical="center"/>
    </xf>
    <xf numFmtId="0" fontId="9" fillId="8" borderId="0" xfId="1" applyFont="1" applyFill="1" applyAlignment="1">
      <alignment horizontal="left" vertical="center"/>
    </xf>
    <xf numFmtId="0" fontId="8" fillId="8" borderId="0" xfId="1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9" fillId="4" borderId="0" xfId="1" applyFont="1" applyFill="1" applyAlignment="1">
      <alignment horizontal="left" vertical="center"/>
    </xf>
    <xf numFmtId="0" fontId="8" fillId="4" borderId="0" xfId="1" applyFont="1" applyFill="1" applyAlignment="1">
      <alignment horizontal="left" vertical="center"/>
    </xf>
    <xf numFmtId="0" fontId="9" fillId="5" borderId="0" xfId="1" applyFont="1" applyFill="1" applyAlignment="1">
      <alignment horizontal="left" vertical="center"/>
    </xf>
    <xf numFmtId="0" fontId="8" fillId="5" borderId="0" xfId="1" applyFont="1" applyFill="1" applyAlignment="1">
      <alignment horizontal="left" vertical="center"/>
    </xf>
    <xf numFmtId="0" fontId="9" fillId="6" borderId="0" xfId="1" applyFont="1" applyFill="1" applyAlignment="1">
      <alignment horizontal="left" vertical="center"/>
    </xf>
    <xf numFmtId="0" fontId="8" fillId="6" borderId="0" xfId="1" applyFont="1" applyFill="1" applyAlignment="1">
      <alignment horizontal="left" vertical="center"/>
    </xf>
  </cellXfs>
  <cellStyles count="2">
    <cellStyle name="Normal" xfId="0" builtinId="0"/>
    <cellStyle name="Normal 2" xfId="1" xr:uid="{05F83102-FEF3-45E8-885B-11D33B6CFF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69B51-F867-427F-868A-75AFD7654DFD}">
  <dimension ref="A1:IV70"/>
  <sheetViews>
    <sheetView tabSelected="1" topLeftCell="A2" workbookViewId="0">
      <selection activeCell="C32" sqref="C32"/>
    </sheetView>
  </sheetViews>
  <sheetFormatPr defaultRowHeight="14.4" x14ac:dyDescent="0.3"/>
  <cols>
    <col min="1" max="1" width="31" style="3" bestFit="1" customWidth="1"/>
    <col min="2" max="5" width="10.77734375" style="4" bestFit="1" customWidth="1"/>
    <col min="6" max="6" width="59.21875" style="4" bestFit="1" customWidth="1"/>
    <col min="7" max="8" width="10.77734375" style="4" bestFit="1" customWidth="1"/>
    <col min="9" max="9" width="10.77734375" style="5" bestFit="1" customWidth="1"/>
    <col min="10" max="256" width="10.88671875" style="7" bestFit="1" customWidth="1"/>
    <col min="257" max="257" width="15.6640625" bestFit="1" customWidth="1"/>
    <col min="258" max="265" width="10.77734375" bestFit="1" customWidth="1"/>
    <col min="266" max="512" width="10.88671875" bestFit="1" customWidth="1"/>
    <col min="513" max="513" width="15.6640625" bestFit="1" customWidth="1"/>
    <col min="514" max="521" width="10.77734375" bestFit="1" customWidth="1"/>
    <col min="522" max="768" width="10.88671875" bestFit="1" customWidth="1"/>
    <col min="769" max="769" width="15.6640625" bestFit="1" customWidth="1"/>
    <col min="770" max="777" width="10.77734375" bestFit="1" customWidth="1"/>
    <col min="778" max="1024" width="10.88671875" bestFit="1" customWidth="1"/>
    <col min="1025" max="1025" width="15.6640625" bestFit="1" customWidth="1"/>
    <col min="1026" max="1033" width="10.77734375" bestFit="1" customWidth="1"/>
    <col min="1034" max="1280" width="10.88671875" bestFit="1" customWidth="1"/>
    <col min="1281" max="1281" width="15.6640625" bestFit="1" customWidth="1"/>
    <col min="1282" max="1289" width="10.77734375" bestFit="1" customWidth="1"/>
    <col min="1290" max="1536" width="10.88671875" bestFit="1" customWidth="1"/>
    <col min="1537" max="1537" width="15.6640625" bestFit="1" customWidth="1"/>
    <col min="1538" max="1545" width="10.77734375" bestFit="1" customWidth="1"/>
    <col min="1546" max="1792" width="10.88671875" bestFit="1" customWidth="1"/>
    <col min="1793" max="1793" width="15.6640625" bestFit="1" customWidth="1"/>
    <col min="1794" max="1801" width="10.77734375" bestFit="1" customWidth="1"/>
    <col min="1802" max="2048" width="10.88671875" bestFit="1" customWidth="1"/>
    <col min="2049" max="2049" width="15.6640625" bestFit="1" customWidth="1"/>
    <col min="2050" max="2057" width="10.77734375" bestFit="1" customWidth="1"/>
    <col min="2058" max="2304" width="10.88671875" bestFit="1" customWidth="1"/>
    <col min="2305" max="2305" width="15.6640625" bestFit="1" customWidth="1"/>
    <col min="2306" max="2313" width="10.77734375" bestFit="1" customWidth="1"/>
    <col min="2314" max="2560" width="10.88671875" bestFit="1" customWidth="1"/>
    <col min="2561" max="2561" width="15.6640625" bestFit="1" customWidth="1"/>
    <col min="2562" max="2569" width="10.77734375" bestFit="1" customWidth="1"/>
    <col min="2570" max="2816" width="10.88671875" bestFit="1" customWidth="1"/>
    <col min="2817" max="2817" width="15.6640625" bestFit="1" customWidth="1"/>
    <col min="2818" max="2825" width="10.77734375" bestFit="1" customWidth="1"/>
    <col min="2826" max="3072" width="10.88671875" bestFit="1" customWidth="1"/>
    <col min="3073" max="3073" width="15.6640625" bestFit="1" customWidth="1"/>
    <col min="3074" max="3081" width="10.77734375" bestFit="1" customWidth="1"/>
    <col min="3082" max="3328" width="10.88671875" bestFit="1" customWidth="1"/>
    <col min="3329" max="3329" width="15.6640625" bestFit="1" customWidth="1"/>
    <col min="3330" max="3337" width="10.77734375" bestFit="1" customWidth="1"/>
    <col min="3338" max="3584" width="10.88671875" bestFit="1" customWidth="1"/>
    <col min="3585" max="3585" width="15.6640625" bestFit="1" customWidth="1"/>
    <col min="3586" max="3593" width="10.77734375" bestFit="1" customWidth="1"/>
    <col min="3594" max="3840" width="10.88671875" bestFit="1" customWidth="1"/>
    <col min="3841" max="3841" width="15.6640625" bestFit="1" customWidth="1"/>
    <col min="3842" max="3849" width="10.77734375" bestFit="1" customWidth="1"/>
    <col min="3850" max="4096" width="10.88671875" bestFit="1" customWidth="1"/>
    <col min="4097" max="4097" width="15.6640625" bestFit="1" customWidth="1"/>
    <col min="4098" max="4105" width="10.77734375" bestFit="1" customWidth="1"/>
    <col min="4106" max="4352" width="10.88671875" bestFit="1" customWidth="1"/>
    <col min="4353" max="4353" width="15.6640625" bestFit="1" customWidth="1"/>
    <col min="4354" max="4361" width="10.77734375" bestFit="1" customWidth="1"/>
    <col min="4362" max="4608" width="10.88671875" bestFit="1" customWidth="1"/>
    <col min="4609" max="4609" width="15.6640625" bestFit="1" customWidth="1"/>
    <col min="4610" max="4617" width="10.77734375" bestFit="1" customWidth="1"/>
    <col min="4618" max="4864" width="10.88671875" bestFit="1" customWidth="1"/>
    <col min="4865" max="4865" width="15.6640625" bestFit="1" customWidth="1"/>
    <col min="4866" max="4873" width="10.77734375" bestFit="1" customWidth="1"/>
    <col min="4874" max="5120" width="10.88671875" bestFit="1" customWidth="1"/>
    <col min="5121" max="5121" width="15.6640625" bestFit="1" customWidth="1"/>
    <col min="5122" max="5129" width="10.77734375" bestFit="1" customWidth="1"/>
    <col min="5130" max="5376" width="10.88671875" bestFit="1" customWidth="1"/>
    <col min="5377" max="5377" width="15.6640625" bestFit="1" customWidth="1"/>
    <col min="5378" max="5385" width="10.77734375" bestFit="1" customWidth="1"/>
    <col min="5386" max="5632" width="10.88671875" bestFit="1" customWidth="1"/>
    <col min="5633" max="5633" width="15.6640625" bestFit="1" customWidth="1"/>
    <col min="5634" max="5641" width="10.77734375" bestFit="1" customWidth="1"/>
    <col min="5642" max="5888" width="10.88671875" bestFit="1" customWidth="1"/>
    <col min="5889" max="5889" width="15.6640625" bestFit="1" customWidth="1"/>
    <col min="5890" max="5897" width="10.77734375" bestFit="1" customWidth="1"/>
    <col min="5898" max="6144" width="10.88671875" bestFit="1" customWidth="1"/>
    <col min="6145" max="6145" width="15.6640625" bestFit="1" customWidth="1"/>
    <col min="6146" max="6153" width="10.77734375" bestFit="1" customWidth="1"/>
    <col min="6154" max="6400" width="10.88671875" bestFit="1" customWidth="1"/>
    <col min="6401" max="6401" width="15.6640625" bestFit="1" customWidth="1"/>
    <col min="6402" max="6409" width="10.77734375" bestFit="1" customWidth="1"/>
    <col min="6410" max="6656" width="10.88671875" bestFit="1" customWidth="1"/>
    <col min="6657" max="6657" width="15.6640625" bestFit="1" customWidth="1"/>
    <col min="6658" max="6665" width="10.77734375" bestFit="1" customWidth="1"/>
    <col min="6666" max="6912" width="10.88671875" bestFit="1" customWidth="1"/>
    <col min="6913" max="6913" width="15.6640625" bestFit="1" customWidth="1"/>
    <col min="6914" max="6921" width="10.77734375" bestFit="1" customWidth="1"/>
    <col min="6922" max="7168" width="10.88671875" bestFit="1" customWidth="1"/>
    <col min="7169" max="7169" width="15.6640625" bestFit="1" customWidth="1"/>
    <col min="7170" max="7177" width="10.77734375" bestFit="1" customWidth="1"/>
    <col min="7178" max="7424" width="10.88671875" bestFit="1" customWidth="1"/>
    <col min="7425" max="7425" width="15.6640625" bestFit="1" customWidth="1"/>
    <col min="7426" max="7433" width="10.77734375" bestFit="1" customWidth="1"/>
    <col min="7434" max="7680" width="10.88671875" bestFit="1" customWidth="1"/>
    <col min="7681" max="7681" width="15.6640625" bestFit="1" customWidth="1"/>
    <col min="7682" max="7689" width="10.77734375" bestFit="1" customWidth="1"/>
    <col min="7690" max="7936" width="10.88671875" bestFit="1" customWidth="1"/>
    <col min="7937" max="7937" width="15.6640625" bestFit="1" customWidth="1"/>
    <col min="7938" max="7945" width="10.77734375" bestFit="1" customWidth="1"/>
    <col min="7946" max="8192" width="10.88671875" bestFit="1" customWidth="1"/>
    <col min="8193" max="8193" width="15.6640625" bestFit="1" customWidth="1"/>
    <col min="8194" max="8201" width="10.77734375" bestFit="1" customWidth="1"/>
    <col min="8202" max="8448" width="10.88671875" bestFit="1" customWidth="1"/>
    <col min="8449" max="8449" width="15.6640625" bestFit="1" customWidth="1"/>
    <col min="8450" max="8457" width="10.77734375" bestFit="1" customWidth="1"/>
    <col min="8458" max="8704" width="10.88671875" bestFit="1" customWidth="1"/>
    <col min="8705" max="8705" width="15.6640625" bestFit="1" customWidth="1"/>
    <col min="8706" max="8713" width="10.77734375" bestFit="1" customWidth="1"/>
    <col min="8714" max="8960" width="10.88671875" bestFit="1" customWidth="1"/>
    <col min="8961" max="8961" width="15.6640625" bestFit="1" customWidth="1"/>
    <col min="8962" max="8969" width="10.77734375" bestFit="1" customWidth="1"/>
    <col min="8970" max="9216" width="10.88671875" bestFit="1" customWidth="1"/>
    <col min="9217" max="9217" width="15.6640625" bestFit="1" customWidth="1"/>
    <col min="9218" max="9225" width="10.77734375" bestFit="1" customWidth="1"/>
    <col min="9226" max="9472" width="10.88671875" bestFit="1" customWidth="1"/>
    <col min="9473" max="9473" width="15.6640625" bestFit="1" customWidth="1"/>
    <col min="9474" max="9481" width="10.77734375" bestFit="1" customWidth="1"/>
    <col min="9482" max="9728" width="10.88671875" bestFit="1" customWidth="1"/>
    <col min="9729" max="9729" width="15.6640625" bestFit="1" customWidth="1"/>
    <col min="9730" max="9737" width="10.77734375" bestFit="1" customWidth="1"/>
    <col min="9738" max="9984" width="10.88671875" bestFit="1" customWidth="1"/>
    <col min="9985" max="9985" width="15.6640625" bestFit="1" customWidth="1"/>
    <col min="9986" max="9993" width="10.77734375" bestFit="1" customWidth="1"/>
    <col min="9994" max="10240" width="10.88671875" bestFit="1" customWidth="1"/>
    <col min="10241" max="10241" width="15.6640625" bestFit="1" customWidth="1"/>
    <col min="10242" max="10249" width="10.77734375" bestFit="1" customWidth="1"/>
    <col min="10250" max="10496" width="10.88671875" bestFit="1" customWidth="1"/>
    <col min="10497" max="10497" width="15.6640625" bestFit="1" customWidth="1"/>
    <col min="10498" max="10505" width="10.77734375" bestFit="1" customWidth="1"/>
    <col min="10506" max="10752" width="10.88671875" bestFit="1" customWidth="1"/>
    <col min="10753" max="10753" width="15.6640625" bestFit="1" customWidth="1"/>
    <col min="10754" max="10761" width="10.77734375" bestFit="1" customWidth="1"/>
    <col min="10762" max="11008" width="10.88671875" bestFit="1" customWidth="1"/>
    <col min="11009" max="11009" width="15.6640625" bestFit="1" customWidth="1"/>
    <col min="11010" max="11017" width="10.77734375" bestFit="1" customWidth="1"/>
    <col min="11018" max="11264" width="10.88671875" bestFit="1" customWidth="1"/>
    <col min="11265" max="11265" width="15.6640625" bestFit="1" customWidth="1"/>
    <col min="11266" max="11273" width="10.77734375" bestFit="1" customWidth="1"/>
    <col min="11274" max="11520" width="10.88671875" bestFit="1" customWidth="1"/>
    <col min="11521" max="11521" width="15.6640625" bestFit="1" customWidth="1"/>
    <col min="11522" max="11529" width="10.77734375" bestFit="1" customWidth="1"/>
    <col min="11530" max="11776" width="10.88671875" bestFit="1" customWidth="1"/>
    <col min="11777" max="11777" width="15.6640625" bestFit="1" customWidth="1"/>
    <col min="11778" max="11785" width="10.77734375" bestFit="1" customWidth="1"/>
    <col min="11786" max="12032" width="10.88671875" bestFit="1" customWidth="1"/>
    <col min="12033" max="12033" width="15.6640625" bestFit="1" customWidth="1"/>
    <col min="12034" max="12041" width="10.77734375" bestFit="1" customWidth="1"/>
    <col min="12042" max="12288" width="10.88671875" bestFit="1" customWidth="1"/>
    <col min="12289" max="12289" width="15.6640625" bestFit="1" customWidth="1"/>
    <col min="12290" max="12297" width="10.77734375" bestFit="1" customWidth="1"/>
    <col min="12298" max="12544" width="10.88671875" bestFit="1" customWidth="1"/>
    <col min="12545" max="12545" width="15.6640625" bestFit="1" customWidth="1"/>
    <col min="12546" max="12553" width="10.77734375" bestFit="1" customWidth="1"/>
    <col min="12554" max="12800" width="10.88671875" bestFit="1" customWidth="1"/>
    <col min="12801" max="12801" width="15.6640625" bestFit="1" customWidth="1"/>
    <col min="12802" max="12809" width="10.77734375" bestFit="1" customWidth="1"/>
    <col min="12810" max="13056" width="10.88671875" bestFit="1" customWidth="1"/>
    <col min="13057" max="13057" width="15.6640625" bestFit="1" customWidth="1"/>
    <col min="13058" max="13065" width="10.77734375" bestFit="1" customWidth="1"/>
    <col min="13066" max="13312" width="10.88671875" bestFit="1" customWidth="1"/>
    <col min="13313" max="13313" width="15.6640625" bestFit="1" customWidth="1"/>
    <col min="13314" max="13321" width="10.77734375" bestFit="1" customWidth="1"/>
    <col min="13322" max="13568" width="10.88671875" bestFit="1" customWidth="1"/>
    <col min="13569" max="13569" width="15.6640625" bestFit="1" customWidth="1"/>
    <col min="13570" max="13577" width="10.77734375" bestFit="1" customWidth="1"/>
    <col min="13578" max="13824" width="10.88671875" bestFit="1" customWidth="1"/>
    <col min="13825" max="13825" width="15.6640625" bestFit="1" customWidth="1"/>
    <col min="13826" max="13833" width="10.77734375" bestFit="1" customWidth="1"/>
    <col min="13834" max="14080" width="10.88671875" bestFit="1" customWidth="1"/>
    <col min="14081" max="14081" width="15.6640625" bestFit="1" customWidth="1"/>
    <col min="14082" max="14089" width="10.77734375" bestFit="1" customWidth="1"/>
    <col min="14090" max="14336" width="10.88671875" bestFit="1" customWidth="1"/>
    <col min="14337" max="14337" width="15.6640625" bestFit="1" customWidth="1"/>
    <col min="14338" max="14345" width="10.77734375" bestFit="1" customWidth="1"/>
    <col min="14346" max="14592" width="10.88671875" bestFit="1" customWidth="1"/>
    <col min="14593" max="14593" width="15.6640625" bestFit="1" customWidth="1"/>
    <col min="14594" max="14601" width="10.77734375" bestFit="1" customWidth="1"/>
    <col min="14602" max="14848" width="10.88671875" bestFit="1" customWidth="1"/>
    <col min="14849" max="14849" width="15.6640625" bestFit="1" customWidth="1"/>
    <col min="14850" max="14857" width="10.77734375" bestFit="1" customWidth="1"/>
    <col min="14858" max="15104" width="10.88671875" bestFit="1" customWidth="1"/>
    <col min="15105" max="15105" width="15.6640625" bestFit="1" customWidth="1"/>
    <col min="15106" max="15113" width="10.77734375" bestFit="1" customWidth="1"/>
    <col min="15114" max="15360" width="10.88671875" bestFit="1" customWidth="1"/>
    <col min="15361" max="15361" width="15.6640625" bestFit="1" customWidth="1"/>
    <col min="15362" max="15369" width="10.77734375" bestFit="1" customWidth="1"/>
    <col min="15370" max="15616" width="10.88671875" bestFit="1" customWidth="1"/>
    <col min="15617" max="15617" width="15.6640625" bestFit="1" customWidth="1"/>
    <col min="15618" max="15625" width="10.77734375" bestFit="1" customWidth="1"/>
    <col min="15626" max="15872" width="10.88671875" bestFit="1" customWidth="1"/>
    <col min="15873" max="15873" width="15.6640625" bestFit="1" customWidth="1"/>
    <col min="15874" max="15881" width="10.77734375" bestFit="1" customWidth="1"/>
    <col min="15882" max="16128" width="10.88671875" bestFit="1" customWidth="1"/>
    <col min="16129" max="16129" width="15.6640625" bestFit="1" customWidth="1"/>
    <col min="16130" max="16137" width="10.77734375" bestFit="1" customWidth="1"/>
    <col min="16138" max="16384" width="10.88671875" bestFit="1" customWidth="1"/>
  </cols>
  <sheetData>
    <row r="1" spans="1:256" s="1" customFormat="1" ht="30" x14ac:dyDescent="0.5">
      <c r="A1" s="66" t="s">
        <v>0</v>
      </c>
      <c r="B1" s="67"/>
      <c r="C1" s="67"/>
      <c r="D1" s="67"/>
      <c r="E1" s="67"/>
      <c r="F1" s="67"/>
      <c r="G1" s="67"/>
      <c r="H1" s="67"/>
      <c r="I1" s="67"/>
      <c r="J1"/>
      <c r="K1"/>
      <c r="L1"/>
    </row>
    <row r="2" spans="1:256" s="2" customFormat="1" ht="30" x14ac:dyDescent="0.3">
      <c r="A2" s="68">
        <v>430</v>
      </c>
      <c r="B2" s="69"/>
      <c r="C2" s="69"/>
      <c r="D2" s="69"/>
      <c r="E2" s="69"/>
      <c r="F2" s="69"/>
      <c r="G2" s="69"/>
      <c r="H2" s="69"/>
      <c r="I2" s="69"/>
      <c r="J2"/>
      <c r="K2"/>
      <c r="L2"/>
    </row>
    <row r="3" spans="1:256" s="6" customFormat="1" ht="15.6" x14ac:dyDescent="0.3">
      <c r="A3" s="3" t="s">
        <v>1</v>
      </c>
      <c r="B3" s="4" t="s">
        <v>2</v>
      </c>
      <c r="C3" s="4" t="s">
        <v>3</v>
      </c>
      <c r="D3" s="4" t="s">
        <v>4</v>
      </c>
      <c r="F3" s="8" t="s">
        <v>100</v>
      </c>
      <c r="G3" s="9"/>
      <c r="H3" s="4">
        <f>D68</f>
        <v>23570</v>
      </c>
      <c r="I3" s="10" t="s">
        <v>69</v>
      </c>
    </row>
    <row r="4" spans="1:256" ht="15.6" x14ac:dyDescent="0.3">
      <c r="A4" s="46" t="s">
        <v>5</v>
      </c>
      <c r="B4" s="47">
        <v>59</v>
      </c>
      <c r="C4" s="47">
        <v>1</v>
      </c>
      <c r="D4" s="47">
        <v>60</v>
      </c>
      <c r="E4" s="7"/>
      <c r="F4" s="11" t="s">
        <v>70</v>
      </c>
      <c r="G4" s="12"/>
      <c r="H4" s="13">
        <f>-D22</f>
        <v>-9097</v>
      </c>
      <c r="I4" s="14" t="s">
        <v>71</v>
      </c>
      <c r="IN4"/>
      <c r="IO4"/>
      <c r="IP4"/>
      <c r="IQ4"/>
      <c r="IR4"/>
      <c r="IS4"/>
      <c r="IT4"/>
      <c r="IU4"/>
      <c r="IV4"/>
    </row>
    <row r="5" spans="1:256" ht="15.6" x14ac:dyDescent="0.3">
      <c r="A5" s="48" t="s">
        <v>6</v>
      </c>
      <c r="B5" s="49">
        <v>40</v>
      </c>
      <c r="C5" s="49">
        <v>14</v>
      </c>
      <c r="D5" s="49">
        <v>54</v>
      </c>
      <c r="E5" s="7"/>
      <c r="F5" s="11" t="s">
        <v>72</v>
      </c>
      <c r="G5" s="12"/>
      <c r="H5" s="13">
        <f>0</f>
        <v>0</v>
      </c>
      <c r="I5" s="14" t="s">
        <v>73</v>
      </c>
      <c r="IN5"/>
      <c r="IO5"/>
      <c r="IP5"/>
      <c r="IQ5"/>
      <c r="IR5"/>
      <c r="IS5"/>
      <c r="IT5"/>
      <c r="IU5"/>
      <c r="IV5"/>
    </row>
    <row r="6" spans="1:256" ht="15.6" x14ac:dyDescent="0.3">
      <c r="A6" s="48" t="s">
        <v>7</v>
      </c>
      <c r="B6" s="49">
        <v>337</v>
      </c>
      <c r="C6" s="49">
        <v>195</v>
      </c>
      <c r="D6" s="49">
        <v>532</v>
      </c>
      <c r="E6" s="7"/>
      <c r="F6" s="11"/>
      <c r="G6" s="12"/>
      <c r="H6" s="13">
        <f>-D55</f>
        <v>-34</v>
      </c>
      <c r="I6" s="14" t="s">
        <v>74</v>
      </c>
      <c r="IN6"/>
      <c r="IO6"/>
      <c r="IP6"/>
      <c r="IQ6"/>
      <c r="IR6"/>
      <c r="IS6"/>
      <c r="IT6"/>
      <c r="IU6"/>
      <c r="IV6"/>
    </row>
    <row r="7" spans="1:256" ht="15.6" x14ac:dyDescent="0.3">
      <c r="A7" s="48" t="s">
        <v>8</v>
      </c>
      <c r="B7" s="49">
        <v>23</v>
      </c>
      <c r="C7" s="49">
        <v>0</v>
      </c>
      <c r="D7" s="49">
        <v>23</v>
      </c>
      <c r="E7" s="7"/>
      <c r="F7" s="11"/>
      <c r="G7" s="12"/>
      <c r="H7" s="13">
        <f>0</f>
        <v>0</v>
      </c>
      <c r="I7" s="14" t="s">
        <v>75</v>
      </c>
      <c r="IN7"/>
      <c r="IO7"/>
      <c r="IP7"/>
      <c r="IQ7"/>
      <c r="IR7"/>
      <c r="IS7"/>
      <c r="IT7"/>
      <c r="IU7"/>
      <c r="IV7"/>
    </row>
    <row r="8" spans="1:256" ht="15.6" x14ac:dyDescent="0.3">
      <c r="A8" s="48" t="s">
        <v>9</v>
      </c>
      <c r="B8" s="49">
        <v>5</v>
      </c>
      <c r="C8" s="49">
        <v>0</v>
      </c>
      <c r="D8" s="49">
        <v>5</v>
      </c>
      <c r="E8" s="7"/>
      <c r="F8" s="15"/>
      <c r="G8" s="15"/>
      <c r="H8" s="16">
        <f>SUM(H3:H7)</f>
        <v>14439</v>
      </c>
      <c r="I8" s="17"/>
      <c r="IN8"/>
      <c r="IO8"/>
      <c r="IP8"/>
      <c r="IQ8"/>
      <c r="IR8"/>
      <c r="IS8"/>
      <c r="IT8"/>
      <c r="IU8"/>
      <c r="IV8"/>
    </row>
    <row r="9" spans="1:256" ht="15.6" x14ac:dyDescent="0.3">
      <c r="A9" s="48" t="s">
        <v>10</v>
      </c>
      <c r="B9" s="49">
        <v>0</v>
      </c>
      <c r="C9" s="49">
        <v>10</v>
      </c>
      <c r="D9" s="49">
        <v>10</v>
      </c>
      <c r="E9" s="7"/>
      <c r="F9" s="70" t="s">
        <v>76</v>
      </c>
      <c r="G9" s="71"/>
      <c r="H9" s="13"/>
      <c r="I9" s="17"/>
      <c r="IN9"/>
      <c r="IO9"/>
      <c r="IP9"/>
      <c r="IQ9"/>
      <c r="IR9"/>
      <c r="IS9"/>
      <c r="IT9"/>
      <c r="IU9"/>
      <c r="IV9"/>
    </row>
    <row r="10" spans="1:256" ht="15.6" x14ac:dyDescent="0.3">
      <c r="A10" s="46" t="s">
        <v>11</v>
      </c>
      <c r="B10" s="47">
        <v>22</v>
      </c>
      <c r="C10" s="47">
        <v>5</v>
      </c>
      <c r="D10" s="47">
        <v>27</v>
      </c>
      <c r="E10" s="7"/>
      <c r="F10" s="18" t="s">
        <v>77</v>
      </c>
      <c r="G10" s="19">
        <f>SUM(D4,D10,D15,D18:D19,D27)</f>
        <v>249</v>
      </c>
      <c r="H10" s="20"/>
      <c r="I10" s="21"/>
      <c r="IN10"/>
      <c r="IO10"/>
      <c r="IP10"/>
      <c r="IQ10"/>
      <c r="IR10"/>
      <c r="IS10"/>
      <c r="IT10"/>
      <c r="IU10"/>
      <c r="IV10"/>
    </row>
    <row r="11" spans="1:256" ht="15.6" x14ac:dyDescent="0.3">
      <c r="A11" s="48" t="s">
        <v>12</v>
      </c>
      <c r="B11" s="49">
        <v>52</v>
      </c>
      <c r="C11" s="49">
        <v>15</v>
      </c>
      <c r="D11" s="49">
        <v>67</v>
      </c>
      <c r="E11" s="7"/>
      <c r="F11" s="22" t="s">
        <v>78</v>
      </c>
      <c r="G11" s="23">
        <f>SUM(D5:D9,D11:D14,D16:D17,D20:D21,D23:D26)</f>
        <v>10871</v>
      </c>
      <c r="H11" s="17"/>
      <c r="I11" s="17"/>
      <c r="IN11"/>
      <c r="IO11"/>
      <c r="IP11"/>
      <c r="IQ11"/>
      <c r="IR11"/>
      <c r="IS11"/>
      <c r="IT11"/>
      <c r="IU11"/>
      <c r="IV11"/>
    </row>
    <row r="12" spans="1:256" ht="15.6" x14ac:dyDescent="0.3">
      <c r="A12" s="48" t="s">
        <v>13</v>
      </c>
      <c r="B12" s="49">
        <v>7</v>
      </c>
      <c r="C12" s="49">
        <v>0</v>
      </c>
      <c r="D12" s="49">
        <v>7</v>
      </c>
      <c r="E12" s="7"/>
      <c r="F12" s="24" t="s">
        <v>79</v>
      </c>
      <c r="G12" s="25">
        <f>SUM(G10:G11)</f>
        <v>11120</v>
      </c>
      <c r="H12" s="17"/>
      <c r="I12" s="17"/>
      <c r="L12" s="4"/>
      <c r="IN12"/>
      <c r="IO12"/>
      <c r="IP12"/>
      <c r="IQ12"/>
      <c r="IR12"/>
      <c r="IS12"/>
      <c r="IT12"/>
      <c r="IU12"/>
      <c r="IV12"/>
    </row>
    <row r="13" spans="1:256" ht="15.6" x14ac:dyDescent="0.3">
      <c r="A13" s="48" t="s">
        <v>14</v>
      </c>
      <c r="B13" s="49">
        <v>228</v>
      </c>
      <c r="C13" s="49">
        <v>62</v>
      </c>
      <c r="D13" s="49">
        <v>290</v>
      </c>
      <c r="E13" s="7"/>
      <c r="F13" s="15"/>
      <c r="G13" s="15"/>
      <c r="H13" s="17"/>
      <c r="I13" s="17"/>
      <c r="IN13"/>
      <c r="IO13"/>
      <c r="IP13"/>
      <c r="IQ13"/>
      <c r="IR13"/>
      <c r="IS13"/>
      <c r="IT13"/>
      <c r="IU13"/>
      <c r="IV13"/>
    </row>
    <row r="14" spans="1:256" ht="15.6" x14ac:dyDescent="0.3">
      <c r="A14" s="48" t="s">
        <v>15</v>
      </c>
      <c r="B14" s="49">
        <v>0</v>
      </c>
      <c r="C14" s="49">
        <v>0</v>
      </c>
      <c r="D14" s="49">
        <v>0</v>
      </c>
      <c r="E14" s="7"/>
      <c r="F14" s="15"/>
      <c r="G14" s="15"/>
      <c r="H14" s="14"/>
      <c r="I14" s="26"/>
      <c r="IN14"/>
      <c r="IO14"/>
      <c r="IP14"/>
      <c r="IQ14"/>
      <c r="IR14"/>
      <c r="IS14"/>
      <c r="IT14"/>
      <c r="IU14"/>
      <c r="IV14"/>
    </row>
    <row r="15" spans="1:256" ht="15.6" x14ac:dyDescent="0.3">
      <c r="A15" s="46" t="s">
        <v>16</v>
      </c>
      <c r="B15" s="47">
        <v>3</v>
      </c>
      <c r="C15" s="47">
        <v>0</v>
      </c>
      <c r="D15" s="47">
        <v>3</v>
      </c>
      <c r="E15" s="7"/>
      <c r="F15" s="72" t="s">
        <v>80</v>
      </c>
      <c r="G15" s="73"/>
      <c r="H15" s="17"/>
      <c r="I15" s="17"/>
      <c r="IN15"/>
      <c r="IO15"/>
      <c r="IP15"/>
      <c r="IQ15"/>
      <c r="IR15"/>
      <c r="IS15"/>
      <c r="IT15"/>
      <c r="IU15"/>
      <c r="IV15"/>
    </row>
    <row r="16" spans="1:256" x14ac:dyDescent="0.3">
      <c r="A16" s="48" t="s">
        <v>17</v>
      </c>
      <c r="B16" s="49">
        <v>350</v>
      </c>
      <c r="C16" s="49">
        <v>163</v>
      </c>
      <c r="D16" s="49">
        <v>513</v>
      </c>
      <c r="E16" s="7"/>
      <c r="F16" s="18" t="s">
        <v>77</v>
      </c>
      <c r="G16" s="19">
        <f>SUM(D28:D34,D47:D48,D50)</f>
        <v>117</v>
      </c>
      <c r="H16" s="14" t="s">
        <v>81</v>
      </c>
      <c r="I16" s="26">
        <f>SUM(0)</f>
        <v>0</v>
      </c>
      <c r="IN16"/>
      <c r="IO16"/>
      <c r="IP16"/>
      <c r="IQ16"/>
      <c r="IR16"/>
      <c r="IS16"/>
      <c r="IT16"/>
      <c r="IU16"/>
      <c r="IV16"/>
    </row>
    <row r="17" spans="1:256" ht="15.6" x14ac:dyDescent="0.3">
      <c r="A17" s="48" t="s">
        <v>18</v>
      </c>
      <c r="B17" s="49">
        <v>32</v>
      </c>
      <c r="C17" s="49">
        <v>0</v>
      </c>
      <c r="D17" s="49">
        <v>32</v>
      </c>
      <c r="E17" s="7"/>
      <c r="F17" s="22" t="s">
        <v>78</v>
      </c>
      <c r="G17" s="23">
        <f>SUM(D35:D46,D49)</f>
        <v>1446</v>
      </c>
      <c r="H17" s="17"/>
      <c r="I17" s="27"/>
      <c r="IN17"/>
      <c r="IO17"/>
      <c r="IP17"/>
      <c r="IQ17"/>
      <c r="IR17"/>
      <c r="IS17"/>
      <c r="IT17"/>
      <c r="IU17"/>
      <c r="IV17"/>
    </row>
    <row r="18" spans="1:256" x14ac:dyDescent="0.3">
      <c r="A18" s="46" t="s">
        <v>19</v>
      </c>
      <c r="B18" s="47">
        <v>0</v>
      </c>
      <c r="C18" s="47">
        <v>0</v>
      </c>
      <c r="D18" s="47">
        <v>0</v>
      </c>
      <c r="E18" s="7"/>
      <c r="F18" s="28" t="s">
        <v>79</v>
      </c>
      <c r="G18" s="29">
        <f>SUM(G16:G17)</f>
        <v>1563</v>
      </c>
      <c r="H18" s="14" t="s">
        <v>82</v>
      </c>
      <c r="I18" s="26">
        <f>SUM(0)</f>
        <v>0</v>
      </c>
      <c r="IN18"/>
      <c r="IO18"/>
      <c r="IP18"/>
      <c r="IQ18"/>
      <c r="IR18"/>
      <c r="IS18"/>
      <c r="IT18"/>
      <c r="IU18"/>
      <c r="IV18"/>
    </row>
    <row r="19" spans="1:256" ht="15.6" x14ac:dyDescent="0.3">
      <c r="A19" s="46" t="s">
        <v>20</v>
      </c>
      <c r="B19" s="47">
        <v>104</v>
      </c>
      <c r="C19" s="47">
        <v>13</v>
      </c>
      <c r="D19" s="47">
        <v>117</v>
      </c>
      <c r="E19" s="7"/>
      <c r="F19" s="15"/>
      <c r="G19" s="15"/>
      <c r="H19" s="17"/>
      <c r="I19" s="27"/>
      <c r="IN19"/>
      <c r="IO19"/>
      <c r="IP19"/>
      <c r="IQ19"/>
      <c r="IR19"/>
      <c r="IS19"/>
      <c r="IT19"/>
      <c r="IU19"/>
      <c r="IV19"/>
    </row>
    <row r="20" spans="1:256" ht="15.6" x14ac:dyDescent="0.3">
      <c r="A20" s="48" t="s">
        <v>21</v>
      </c>
      <c r="B20" s="49">
        <v>1808</v>
      </c>
      <c r="C20" s="49">
        <v>662</v>
      </c>
      <c r="D20" s="49">
        <v>2470</v>
      </c>
      <c r="E20" s="7"/>
      <c r="F20" s="15"/>
      <c r="G20" s="15"/>
      <c r="H20" s="14" t="s">
        <v>83</v>
      </c>
      <c r="I20" s="26">
        <f>SUM(0)</f>
        <v>0</v>
      </c>
      <c r="IN20"/>
      <c r="IO20"/>
      <c r="IP20"/>
      <c r="IQ20"/>
      <c r="IR20"/>
      <c r="IS20"/>
      <c r="IT20"/>
      <c r="IU20"/>
      <c r="IV20"/>
    </row>
    <row r="21" spans="1:256" ht="15.6" x14ac:dyDescent="0.3">
      <c r="A21" s="48" t="s">
        <v>22</v>
      </c>
      <c r="B21" s="49">
        <v>1564</v>
      </c>
      <c r="C21" s="49">
        <v>779</v>
      </c>
      <c r="D21" s="49">
        <v>2343</v>
      </c>
      <c r="E21" s="7"/>
      <c r="F21" s="74" t="s">
        <v>84</v>
      </c>
      <c r="G21" s="75"/>
      <c r="H21" s="17"/>
      <c r="I21" s="27"/>
      <c r="IN21"/>
      <c r="IO21"/>
      <c r="IP21"/>
      <c r="IQ21"/>
      <c r="IR21"/>
      <c r="IS21"/>
      <c r="IT21"/>
      <c r="IU21"/>
      <c r="IV21"/>
    </row>
    <row r="22" spans="1:256" x14ac:dyDescent="0.3">
      <c r="A22" s="3" t="s">
        <v>23</v>
      </c>
      <c r="B22" s="4">
        <v>7425</v>
      </c>
      <c r="C22" s="4">
        <v>1672</v>
      </c>
      <c r="D22" s="4">
        <v>9097</v>
      </c>
      <c r="E22" s="7"/>
      <c r="F22" s="18" t="s">
        <v>77</v>
      </c>
      <c r="G22" s="19">
        <f>SUM(D56,D59,D65,D66)</f>
        <v>712</v>
      </c>
      <c r="H22" s="14" t="s">
        <v>85</v>
      </c>
      <c r="I22" s="26">
        <f>SUM(D28:D34)</f>
        <v>20</v>
      </c>
      <c r="IN22"/>
      <c r="IO22"/>
      <c r="IP22"/>
      <c r="IQ22"/>
      <c r="IR22"/>
      <c r="IS22"/>
      <c r="IT22"/>
      <c r="IU22"/>
      <c r="IV22"/>
    </row>
    <row r="23" spans="1:256" ht="15.6" x14ac:dyDescent="0.3">
      <c r="A23" s="48" t="s">
        <v>24</v>
      </c>
      <c r="B23" s="49">
        <v>5</v>
      </c>
      <c r="C23" s="49">
        <v>0</v>
      </c>
      <c r="D23" s="49">
        <v>5</v>
      </c>
      <c r="E23" s="7"/>
      <c r="F23" s="22" t="s">
        <v>78</v>
      </c>
      <c r="G23" s="23">
        <f>SUM(D57:D58,D60:D64,D67)</f>
        <v>1041</v>
      </c>
      <c r="H23" s="17"/>
      <c r="I23" s="27"/>
      <c r="IN23"/>
      <c r="IO23"/>
      <c r="IP23"/>
      <c r="IQ23"/>
      <c r="IR23"/>
      <c r="IS23"/>
      <c r="IT23"/>
      <c r="IU23"/>
      <c r="IV23"/>
    </row>
    <row r="24" spans="1:256" x14ac:dyDescent="0.3">
      <c r="A24" s="48" t="s">
        <v>25</v>
      </c>
      <c r="B24" s="49">
        <v>2</v>
      </c>
      <c r="C24" s="49">
        <v>0</v>
      </c>
      <c r="D24" s="49">
        <v>2</v>
      </c>
      <c r="E24" s="7"/>
      <c r="F24" s="30" t="s">
        <v>79</v>
      </c>
      <c r="G24" s="31">
        <f>SUM(G22:G23)</f>
        <v>1753</v>
      </c>
      <c r="H24" s="14" t="s">
        <v>86</v>
      </c>
      <c r="I24" s="26">
        <f>SUM(0)</f>
        <v>0</v>
      </c>
      <c r="IN24"/>
      <c r="IO24"/>
      <c r="IP24"/>
      <c r="IQ24"/>
      <c r="IR24"/>
      <c r="IS24"/>
      <c r="IT24"/>
      <c r="IU24"/>
      <c r="IV24"/>
    </row>
    <row r="25" spans="1:256" ht="15.6" x14ac:dyDescent="0.3">
      <c r="A25" s="48" t="s">
        <v>101</v>
      </c>
      <c r="B25" s="49">
        <v>2211</v>
      </c>
      <c r="C25" s="49">
        <v>765</v>
      </c>
      <c r="D25" s="49">
        <v>2976</v>
      </c>
      <c r="E25" s="7"/>
      <c r="F25" s="15"/>
      <c r="G25" s="15"/>
      <c r="H25" s="17"/>
      <c r="I25" s="27"/>
      <c r="IN25"/>
      <c r="IO25"/>
      <c r="IP25"/>
      <c r="IQ25"/>
      <c r="IR25"/>
      <c r="IS25"/>
      <c r="IT25"/>
      <c r="IU25"/>
      <c r="IV25"/>
    </row>
    <row r="26" spans="1:256" ht="15.6" x14ac:dyDescent="0.3">
      <c r="A26" s="48" t="s">
        <v>26</v>
      </c>
      <c r="B26" s="49">
        <v>1022</v>
      </c>
      <c r="C26" s="49">
        <v>520</v>
      </c>
      <c r="D26" s="49">
        <v>1542</v>
      </c>
      <c r="E26" s="7"/>
      <c r="F26" s="15"/>
      <c r="G26" s="15"/>
      <c r="H26" s="14" t="s">
        <v>87</v>
      </c>
      <c r="I26" s="32">
        <f>SUM(D35:D50)</f>
        <v>1543</v>
      </c>
      <c r="IN26"/>
      <c r="IO26"/>
      <c r="IP26"/>
      <c r="IQ26"/>
      <c r="IR26"/>
      <c r="IS26"/>
      <c r="IT26"/>
      <c r="IU26"/>
      <c r="IV26"/>
    </row>
    <row r="27" spans="1:256" ht="15.6" x14ac:dyDescent="0.3">
      <c r="A27" s="46" t="s">
        <v>27</v>
      </c>
      <c r="B27" s="47">
        <v>31</v>
      </c>
      <c r="C27" s="47">
        <v>11</v>
      </c>
      <c r="D27" s="47">
        <v>42</v>
      </c>
      <c r="E27" s="7"/>
      <c r="F27" s="62" t="s">
        <v>88</v>
      </c>
      <c r="G27" s="63"/>
      <c r="H27" s="17"/>
      <c r="I27" s="27"/>
      <c r="IN27"/>
      <c r="IO27"/>
      <c r="IP27"/>
      <c r="IQ27"/>
      <c r="IR27"/>
      <c r="IS27"/>
      <c r="IT27"/>
      <c r="IU27"/>
      <c r="IV27"/>
    </row>
    <row r="28" spans="1:256" ht="15.6" x14ac:dyDescent="0.3">
      <c r="A28" s="50" t="s">
        <v>28</v>
      </c>
      <c r="B28" s="51">
        <v>3</v>
      </c>
      <c r="C28" s="51">
        <v>0</v>
      </c>
      <c r="D28" s="51">
        <v>3</v>
      </c>
      <c r="E28" s="7"/>
      <c r="F28" s="18" t="s">
        <v>79</v>
      </c>
      <c r="G28" s="19">
        <f>SUM(D51:D53)</f>
        <v>3</v>
      </c>
      <c r="H28" s="17"/>
      <c r="I28" s="33">
        <f>SUM(I16:I26)</f>
        <v>1563</v>
      </c>
      <c r="IN28"/>
      <c r="IO28"/>
      <c r="IP28"/>
      <c r="IQ28"/>
      <c r="IR28"/>
      <c r="IS28"/>
      <c r="IT28"/>
      <c r="IU28"/>
      <c r="IV28"/>
    </row>
    <row r="29" spans="1:256" ht="15.6" x14ac:dyDescent="0.3">
      <c r="A29" s="50" t="s">
        <v>29</v>
      </c>
      <c r="B29" s="51">
        <v>3</v>
      </c>
      <c r="C29" s="51">
        <v>0</v>
      </c>
      <c r="D29" s="51">
        <v>3</v>
      </c>
      <c r="E29" s="7"/>
      <c r="F29" s="34"/>
      <c r="G29" s="15"/>
      <c r="H29" s="17"/>
      <c r="I29" s="17"/>
      <c r="IN29"/>
      <c r="IO29"/>
      <c r="IP29"/>
      <c r="IQ29"/>
      <c r="IR29"/>
      <c r="IS29"/>
      <c r="IT29"/>
      <c r="IU29"/>
      <c r="IV29"/>
    </row>
    <row r="30" spans="1:256" ht="15.6" x14ac:dyDescent="0.3">
      <c r="A30" s="50" t="s">
        <v>30</v>
      </c>
      <c r="B30" s="51">
        <v>1</v>
      </c>
      <c r="C30" s="51">
        <v>0</v>
      </c>
      <c r="D30" s="51">
        <v>1</v>
      </c>
      <c r="E30" s="7"/>
      <c r="F30" s="15"/>
      <c r="G30" s="15"/>
      <c r="H30" s="17"/>
      <c r="I30" s="17"/>
      <c r="IN30"/>
      <c r="IO30"/>
      <c r="IP30"/>
      <c r="IQ30"/>
      <c r="IR30"/>
      <c r="IS30"/>
      <c r="IT30"/>
      <c r="IU30"/>
      <c r="IV30"/>
    </row>
    <row r="31" spans="1:256" ht="15.6" x14ac:dyDescent="0.3">
      <c r="A31" s="50" t="s">
        <v>31</v>
      </c>
      <c r="B31" s="51">
        <v>7</v>
      </c>
      <c r="C31" s="51">
        <v>0</v>
      </c>
      <c r="D31" s="51">
        <v>7</v>
      </c>
      <c r="E31" s="7"/>
      <c r="F31" s="64" t="s">
        <v>89</v>
      </c>
      <c r="G31" s="65"/>
      <c r="H31" s="17"/>
      <c r="I31" s="17"/>
      <c r="IN31"/>
      <c r="IO31"/>
      <c r="IP31"/>
      <c r="IQ31"/>
      <c r="IR31"/>
      <c r="IS31"/>
      <c r="IT31"/>
      <c r="IU31"/>
      <c r="IV31"/>
    </row>
    <row r="32" spans="1:256" ht="15.6" x14ac:dyDescent="0.3">
      <c r="A32" s="50" t="s">
        <v>32</v>
      </c>
      <c r="B32" s="51">
        <v>3</v>
      </c>
      <c r="C32" s="51">
        <v>3</v>
      </c>
      <c r="D32" s="51">
        <v>6</v>
      </c>
      <c r="E32" s="7"/>
      <c r="F32" s="18" t="s">
        <v>79</v>
      </c>
      <c r="G32" s="19">
        <f>SUM(D54)</f>
        <v>0</v>
      </c>
      <c r="H32" s="17"/>
      <c r="I32" s="17"/>
      <c r="IN32"/>
      <c r="IO32"/>
      <c r="IP32"/>
      <c r="IQ32"/>
      <c r="IR32"/>
      <c r="IS32"/>
      <c r="IT32"/>
      <c r="IU32"/>
      <c r="IV32"/>
    </row>
    <row r="33" spans="1:256" ht="15.6" x14ac:dyDescent="0.3">
      <c r="A33" s="50" t="s">
        <v>33</v>
      </c>
      <c r="B33" s="51">
        <v>0</v>
      </c>
      <c r="C33" s="51">
        <v>0</v>
      </c>
      <c r="D33" s="51">
        <v>0</v>
      </c>
      <c r="E33" s="7"/>
      <c r="F33" s="15"/>
      <c r="G33" s="35"/>
      <c r="H33" s="14"/>
      <c r="I33" s="17"/>
      <c r="IN33"/>
      <c r="IO33"/>
      <c r="IP33"/>
      <c r="IQ33"/>
      <c r="IR33"/>
      <c r="IS33"/>
      <c r="IT33"/>
      <c r="IU33"/>
      <c r="IV33"/>
    </row>
    <row r="34" spans="1:256" ht="15.6" x14ac:dyDescent="0.3">
      <c r="A34" s="50" t="s">
        <v>34</v>
      </c>
      <c r="B34" s="51">
        <v>0</v>
      </c>
      <c r="C34" s="51">
        <v>0</v>
      </c>
      <c r="D34" s="51">
        <v>0</v>
      </c>
      <c r="E34" s="7"/>
      <c r="F34" s="15"/>
      <c r="G34" s="36">
        <f>SUM(G12,G18,G24,G28,G32)</f>
        <v>14439</v>
      </c>
      <c r="H34" s="21"/>
      <c r="I34"/>
      <c r="IN34"/>
      <c r="IO34"/>
      <c r="IP34"/>
      <c r="IQ34"/>
      <c r="IR34"/>
      <c r="IS34"/>
      <c r="IT34"/>
      <c r="IU34"/>
      <c r="IV34"/>
    </row>
    <row r="35" spans="1:256" ht="15.6" x14ac:dyDescent="0.3">
      <c r="A35" s="52" t="s">
        <v>35</v>
      </c>
      <c r="B35" s="53">
        <v>56</v>
      </c>
      <c r="C35" s="53">
        <v>36</v>
      </c>
      <c r="D35" s="53">
        <v>92</v>
      </c>
      <c r="E35" s="7"/>
      <c r="F35" s="7"/>
      <c r="G35" s="7"/>
      <c r="H35" s="17"/>
      <c r="I35"/>
      <c r="IN35"/>
      <c r="IO35"/>
      <c r="IP35"/>
      <c r="IQ35"/>
      <c r="IR35"/>
      <c r="IS35"/>
      <c r="IT35"/>
      <c r="IU35"/>
      <c r="IV35"/>
    </row>
    <row r="36" spans="1:256" ht="15.6" x14ac:dyDescent="0.3">
      <c r="A36" s="52" t="s">
        <v>36</v>
      </c>
      <c r="B36" s="53">
        <v>47</v>
      </c>
      <c r="C36" s="53">
        <v>34</v>
      </c>
      <c r="D36" s="53">
        <v>81</v>
      </c>
      <c r="E36" s="7"/>
      <c r="F36" s="7"/>
      <c r="G36" s="7"/>
      <c r="H36" s="17"/>
      <c r="I36"/>
      <c r="IN36"/>
      <c r="IO36"/>
      <c r="IP36"/>
      <c r="IQ36"/>
      <c r="IR36"/>
      <c r="IS36"/>
      <c r="IT36"/>
      <c r="IU36"/>
      <c r="IV36"/>
    </row>
    <row r="37" spans="1:256" x14ac:dyDescent="0.3">
      <c r="A37" s="52" t="s">
        <v>37</v>
      </c>
      <c r="B37" s="53">
        <v>1</v>
      </c>
      <c r="C37" s="53">
        <v>0</v>
      </c>
      <c r="D37" s="53">
        <v>1</v>
      </c>
      <c r="E37" s="7"/>
      <c r="F37" s="18" t="s">
        <v>90</v>
      </c>
      <c r="G37" s="37"/>
      <c r="H37" s="38"/>
      <c r="I37"/>
      <c r="IN37"/>
      <c r="IO37"/>
      <c r="IP37"/>
      <c r="IQ37"/>
      <c r="IR37"/>
      <c r="IS37"/>
      <c r="IT37"/>
      <c r="IU37"/>
      <c r="IV37"/>
    </row>
    <row r="38" spans="1:256" x14ac:dyDescent="0.3">
      <c r="A38" s="52" t="s">
        <v>38</v>
      </c>
      <c r="B38" s="53">
        <v>0</v>
      </c>
      <c r="C38" s="53">
        <v>0</v>
      </c>
      <c r="D38" s="53">
        <v>0</v>
      </c>
      <c r="E38" s="7"/>
      <c r="F38" s="18" t="s">
        <v>91</v>
      </c>
      <c r="G38" s="37"/>
      <c r="H38" s="38"/>
      <c r="I38"/>
      <c r="IN38"/>
      <c r="IO38"/>
      <c r="IP38"/>
      <c r="IQ38"/>
      <c r="IR38"/>
      <c r="IS38"/>
      <c r="IT38"/>
      <c r="IU38"/>
      <c r="IV38"/>
    </row>
    <row r="39" spans="1:256" x14ac:dyDescent="0.3">
      <c r="A39" s="52" t="s">
        <v>39</v>
      </c>
      <c r="B39" s="53">
        <v>1</v>
      </c>
      <c r="C39" s="53">
        <v>2</v>
      </c>
      <c r="D39" s="53">
        <v>3</v>
      </c>
      <c r="E39" s="7"/>
      <c r="F39" s="18"/>
      <c r="G39" s="37"/>
      <c r="H39" s="38"/>
      <c r="I39"/>
      <c r="IN39"/>
      <c r="IO39"/>
      <c r="IP39"/>
      <c r="IQ39"/>
      <c r="IR39"/>
      <c r="IS39"/>
      <c r="IT39"/>
      <c r="IU39"/>
      <c r="IV39"/>
    </row>
    <row r="40" spans="1:256" x14ac:dyDescent="0.3">
      <c r="A40" s="52" t="s">
        <v>40</v>
      </c>
      <c r="B40" s="53">
        <v>7</v>
      </c>
      <c r="C40" s="53">
        <v>3</v>
      </c>
      <c r="D40" s="53">
        <v>10</v>
      </c>
      <c r="E40" s="7"/>
      <c r="F40" s="39" t="s">
        <v>76</v>
      </c>
      <c r="G40" s="40" t="s">
        <v>92</v>
      </c>
      <c r="H40" s="38"/>
      <c r="I40"/>
      <c r="IN40"/>
      <c r="IO40"/>
      <c r="IP40"/>
      <c r="IQ40"/>
      <c r="IR40"/>
      <c r="IS40"/>
      <c r="IT40"/>
      <c r="IU40"/>
      <c r="IV40"/>
    </row>
    <row r="41" spans="1:256" x14ac:dyDescent="0.3">
      <c r="A41" s="52" t="s">
        <v>41</v>
      </c>
      <c r="B41" s="53">
        <v>0</v>
      </c>
      <c r="C41" s="53">
        <v>0</v>
      </c>
      <c r="D41" s="53">
        <v>0</v>
      </c>
      <c r="E41" s="7"/>
      <c r="F41" s="30" t="s">
        <v>93</v>
      </c>
      <c r="G41" s="41">
        <f>SUM(D57:D58,D60:D64)</f>
        <v>582</v>
      </c>
      <c r="H41" s="38"/>
      <c r="I41"/>
      <c r="IN41"/>
      <c r="IO41"/>
      <c r="IP41"/>
      <c r="IQ41"/>
      <c r="IR41"/>
      <c r="IS41"/>
      <c r="IT41"/>
      <c r="IU41"/>
      <c r="IV41"/>
    </row>
    <row r="42" spans="1:256" x14ac:dyDescent="0.3">
      <c r="A42" s="52" t="s">
        <v>42</v>
      </c>
      <c r="B42" s="53">
        <v>32</v>
      </c>
      <c r="C42" s="53">
        <v>0</v>
      </c>
      <c r="D42" s="53">
        <v>32</v>
      </c>
      <c r="E42" s="7"/>
      <c r="F42" s="30" t="s">
        <v>94</v>
      </c>
      <c r="G42" s="41">
        <f>SUM(D67)</f>
        <v>459</v>
      </c>
      <c r="H42" s="38"/>
      <c r="I42"/>
      <c r="IN42"/>
      <c r="IO42"/>
      <c r="IP42"/>
      <c r="IQ42"/>
      <c r="IR42"/>
      <c r="IS42"/>
      <c r="IT42"/>
      <c r="IU42"/>
      <c r="IV42"/>
    </row>
    <row r="43" spans="1:256" ht="15.6" x14ac:dyDescent="0.3">
      <c r="A43" s="52" t="s">
        <v>43</v>
      </c>
      <c r="B43" s="53">
        <v>9</v>
      </c>
      <c r="C43" s="53">
        <v>5</v>
      </c>
      <c r="D43" s="53">
        <v>14</v>
      </c>
      <c r="E43" s="7"/>
      <c r="F43" s="30" t="s">
        <v>95</v>
      </c>
      <c r="G43" s="41">
        <f>0</f>
        <v>0</v>
      </c>
      <c r="H43" s="17"/>
      <c r="I43"/>
      <c r="IN43"/>
      <c r="IO43"/>
      <c r="IP43"/>
      <c r="IQ43"/>
      <c r="IR43"/>
      <c r="IS43"/>
      <c r="IT43"/>
      <c r="IU43"/>
      <c r="IV43"/>
    </row>
    <row r="44" spans="1:256" ht="15.6" x14ac:dyDescent="0.3">
      <c r="A44" s="52" t="s">
        <v>44</v>
      </c>
      <c r="B44" s="53">
        <v>14</v>
      </c>
      <c r="C44" s="53">
        <v>0</v>
      </c>
      <c r="D44" s="53">
        <v>14</v>
      </c>
      <c r="E44" s="7"/>
      <c r="F44" s="28" t="s">
        <v>96</v>
      </c>
      <c r="G44" s="42">
        <f>0</f>
        <v>0</v>
      </c>
      <c r="H44" s="17"/>
      <c r="I44"/>
      <c r="IN44"/>
      <c r="IO44"/>
      <c r="IP44"/>
      <c r="IQ44"/>
      <c r="IR44"/>
      <c r="IS44"/>
      <c r="IT44"/>
      <c r="IU44"/>
      <c r="IV44"/>
    </row>
    <row r="45" spans="1:256" x14ac:dyDescent="0.3">
      <c r="A45" s="52" t="s">
        <v>45</v>
      </c>
      <c r="B45" s="53">
        <v>230</v>
      </c>
      <c r="C45" s="53">
        <v>310</v>
      </c>
      <c r="D45" s="53">
        <v>540</v>
      </c>
      <c r="E45" s="7"/>
      <c r="F45" s="28" t="s">
        <v>97</v>
      </c>
      <c r="G45" s="42">
        <f>SUM(D35:D46,D49)</f>
        <v>1446</v>
      </c>
      <c r="H45" s="14"/>
      <c r="I45"/>
      <c r="IN45"/>
      <c r="IO45"/>
      <c r="IP45"/>
      <c r="IQ45"/>
      <c r="IR45"/>
      <c r="IS45"/>
      <c r="IT45"/>
      <c r="IU45"/>
      <c r="IV45"/>
    </row>
    <row r="46" spans="1:256" ht="15.6" x14ac:dyDescent="0.3">
      <c r="A46" s="52" t="s">
        <v>46</v>
      </c>
      <c r="B46" s="53">
        <v>336</v>
      </c>
      <c r="C46" s="53">
        <v>137</v>
      </c>
      <c r="D46" s="53">
        <v>473</v>
      </c>
      <c r="E46" s="7"/>
      <c r="F46" s="30" t="s">
        <v>98</v>
      </c>
      <c r="G46" s="43">
        <v>0</v>
      </c>
      <c r="H46" s="14"/>
      <c r="I46" s="17"/>
      <c r="IN46"/>
      <c r="IO46"/>
      <c r="IP46"/>
      <c r="IQ46"/>
      <c r="IR46"/>
      <c r="IS46"/>
      <c r="IT46"/>
      <c r="IU46"/>
      <c r="IV46"/>
    </row>
    <row r="47" spans="1:256" x14ac:dyDescent="0.3">
      <c r="A47" s="50" t="s">
        <v>47</v>
      </c>
      <c r="B47" s="51">
        <v>23</v>
      </c>
      <c r="C47" s="51">
        <v>22</v>
      </c>
      <c r="D47" s="51">
        <v>45</v>
      </c>
      <c r="E47" s="7"/>
      <c r="F47" s="18"/>
      <c r="G47" s="44">
        <f>SUM(G41:G46)</f>
        <v>2487</v>
      </c>
      <c r="H47" s="45">
        <f>SUM(G11,G17,G23)-SUM(D5:D9,D11:D14,D16:D17,D20:D21,D23:D26)</f>
        <v>2487</v>
      </c>
      <c r="I47" s="14" t="s">
        <v>99</v>
      </c>
      <c r="IN47"/>
      <c r="IO47"/>
      <c r="IP47"/>
      <c r="IQ47"/>
      <c r="IR47"/>
      <c r="IS47"/>
      <c r="IT47"/>
      <c r="IU47"/>
      <c r="IV47"/>
    </row>
    <row r="48" spans="1:256" x14ac:dyDescent="0.3">
      <c r="A48" s="50" t="s">
        <v>48</v>
      </c>
      <c r="B48" s="51">
        <v>9</v>
      </c>
      <c r="C48" s="51">
        <v>0</v>
      </c>
      <c r="D48" s="51">
        <v>9</v>
      </c>
      <c r="E48" s="7"/>
      <c r="F48" s="7"/>
      <c r="G48" s="7"/>
      <c r="H48" s="7"/>
      <c r="I48"/>
      <c r="IN48"/>
      <c r="IO48"/>
      <c r="IP48"/>
      <c r="IQ48"/>
      <c r="IR48"/>
      <c r="IS48"/>
      <c r="IT48"/>
      <c r="IU48"/>
      <c r="IV48"/>
    </row>
    <row r="49" spans="1:256" x14ac:dyDescent="0.3">
      <c r="A49" s="52" t="s">
        <v>49</v>
      </c>
      <c r="B49" s="53">
        <v>149</v>
      </c>
      <c r="C49" s="53">
        <v>37</v>
      </c>
      <c r="D49" s="53">
        <v>186</v>
      </c>
      <c r="E49" s="7"/>
      <c r="F49" s="7"/>
      <c r="G49" s="7"/>
      <c r="H49" s="7"/>
      <c r="I49" s="7"/>
      <c r="IN49"/>
      <c r="IO49"/>
      <c r="IP49"/>
      <c r="IQ49"/>
      <c r="IR49"/>
      <c r="IS49"/>
      <c r="IT49"/>
      <c r="IU49"/>
      <c r="IV49"/>
    </row>
    <row r="50" spans="1:256" x14ac:dyDescent="0.3">
      <c r="A50" s="50" t="s">
        <v>50</v>
      </c>
      <c r="B50" s="51">
        <v>21</v>
      </c>
      <c r="C50" s="51">
        <v>22</v>
      </c>
      <c r="D50" s="51">
        <v>43</v>
      </c>
      <c r="E50" s="7"/>
      <c r="F50" s="7"/>
      <c r="G50" s="7"/>
      <c r="H50" s="7"/>
      <c r="I50" s="7"/>
      <c r="IN50"/>
      <c r="IO50"/>
      <c r="IP50"/>
      <c r="IQ50"/>
      <c r="IR50"/>
      <c r="IS50"/>
      <c r="IT50"/>
      <c r="IU50"/>
      <c r="IV50"/>
    </row>
    <row r="51" spans="1:256" x14ac:dyDescent="0.3">
      <c r="A51" s="54" t="s">
        <v>51</v>
      </c>
      <c r="B51" s="55">
        <v>1</v>
      </c>
      <c r="C51" s="55">
        <v>1</v>
      </c>
      <c r="D51" s="55">
        <v>2</v>
      </c>
      <c r="E51" s="7"/>
      <c r="F51" s="7"/>
      <c r="G51" s="7"/>
      <c r="H51" s="7"/>
      <c r="I51" s="7"/>
      <c r="IN51"/>
      <c r="IO51"/>
      <c r="IP51"/>
      <c r="IQ51"/>
      <c r="IR51"/>
      <c r="IS51"/>
      <c r="IT51"/>
      <c r="IU51"/>
      <c r="IV51"/>
    </row>
    <row r="52" spans="1:256" x14ac:dyDescent="0.3">
      <c r="A52" s="54" t="s">
        <v>52</v>
      </c>
      <c r="B52" s="55">
        <v>1</v>
      </c>
      <c r="C52" s="55">
        <v>0</v>
      </c>
      <c r="D52" s="55">
        <v>1</v>
      </c>
      <c r="E52" s="7"/>
      <c r="F52" s="7"/>
      <c r="G52" s="7"/>
      <c r="H52" s="7"/>
      <c r="I52" s="7"/>
      <c r="IN52"/>
      <c r="IO52"/>
      <c r="IP52"/>
      <c r="IQ52"/>
      <c r="IR52"/>
      <c r="IS52"/>
      <c r="IT52"/>
      <c r="IU52"/>
      <c r="IV52"/>
    </row>
    <row r="53" spans="1:256" x14ac:dyDescent="0.3">
      <c r="A53" s="54" t="s">
        <v>53</v>
      </c>
      <c r="B53" s="55">
        <v>0</v>
      </c>
      <c r="C53" s="55">
        <v>0</v>
      </c>
      <c r="D53" s="55">
        <v>0</v>
      </c>
      <c r="E53" s="7"/>
      <c r="F53" s="7"/>
      <c r="G53" s="7"/>
      <c r="H53" s="7"/>
      <c r="I53" s="7"/>
      <c r="IN53"/>
      <c r="IO53"/>
      <c r="IP53"/>
      <c r="IQ53"/>
      <c r="IR53"/>
      <c r="IS53"/>
      <c r="IT53"/>
      <c r="IU53"/>
      <c r="IV53"/>
    </row>
    <row r="54" spans="1:256" x14ac:dyDescent="0.3">
      <c r="A54" s="60" t="s">
        <v>54</v>
      </c>
      <c r="B54" s="61">
        <v>0</v>
      </c>
      <c r="C54" s="61">
        <v>0</v>
      </c>
      <c r="D54" s="61">
        <v>0</v>
      </c>
      <c r="E54" s="7"/>
      <c r="F54" s="7"/>
      <c r="G54" s="7"/>
      <c r="H54" s="7"/>
      <c r="I54" s="7"/>
      <c r="IN54"/>
      <c r="IO54"/>
      <c r="IP54"/>
      <c r="IQ54"/>
      <c r="IR54"/>
      <c r="IS54"/>
      <c r="IT54"/>
      <c r="IU54"/>
      <c r="IV54"/>
    </row>
    <row r="55" spans="1:256" x14ac:dyDescent="0.3">
      <c r="A55" s="3" t="s">
        <v>55</v>
      </c>
      <c r="B55" s="4">
        <v>16</v>
      </c>
      <c r="C55" s="4">
        <v>18</v>
      </c>
      <c r="D55" s="4">
        <v>34</v>
      </c>
      <c r="E55" s="7"/>
      <c r="F55" s="7"/>
      <c r="G55" s="7"/>
      <c r="H55" s="7"/>
      <c r="I55" s="7"/>
      <c r="IN55"/>
      <c r="IO55"/>
      <c r="IP55"/>
      <c r="IQ55"/>
      <c r="IR55"/>
      <c r="IS55"/>
      <c r="IT55"/>
      <c r="IU55"/>
      <c r="IV55"/>
    </row>
    <row r="56" spans="1:256" x14ac:dyDescent="0.3">
      <c r="A56" s="56" t="s">
        <v>56</v>
      </c>
      <c r="B56" s="57">
        <v>6</v>
      </c>
      <c r="C56" s="57">
        <v>0</v>
      </c>
      <c r="D56" s="57">
        <v>6</v>
      </c>
      <c r="E56" s="7"/>
      <c r="F56" s="7"/>
      <c r="G56" s="7"/>
      <c r="H56" s="7"/>
      <c r="I56" s="7"/>
      <c r="IN56"/>
      <c r="IO56"/>
      <c r="IP56"/>
      <c r="IQ56"/>
      <c r="IR56"/>
      <c r="IS56"/>
      <c r="IT56"/>
      <c r="IU56"/>
      <c r="IV56"/>
    </row>
    <row r="57" spans="1:256" x14ac:dyDescent="0.3">
      <c r="A57" s="58" t="s">
        <v>57</v>
      </c>
      <c r="B57" s="59">
        <v>101</v>
      </c>
      <c r="C57" s="59">
        <v>44</v>
      </c>
      <c r="D57" s="59">
        <v>145</v>
      </c>
      <c r="E57" s="7"/>
      <c r="F57" s="7"/>
      <c r="G57" s="7"/>
      <c r="H57" s="7"/>
      <c r="I57" s="7"/>
      <c r="IN57"/>
      <c r="IO57"/>
      <c r="IP57"/>
      <c r="IQ57"/>
      <c r="IR57"/>
      <c r="IS57"/>
      <c r="IT57"/>
      <c r="IU57"/>
      <c r="IV57"/>
    </row>
    <row r="58" spans="1:256" x14ac:dyDescent="0.3">
      <c r="A58" s="58" t="s">
        <v>58</v>
      </c>
      <c r="B58" s="59">
        <v>1</v>
      </c>
      <c r="C58" s="59">
        <v>0</v>
      </c>
      <c r="D58" s="59">
        <v>1</v>
      </c>
      <c r="E58" s="7"/>
      <c r="F58" s="7"/>
      <c r="G58" s="7"/>
      <c r="H58" s="7"/>
      <c r="I58" s="7"/>
      <c r="IN58"/>
      <c r="IO58"/>
      <c r="IP58"/>
      <c r="IQ58"/>
      <c r="IR58"/>
      <c r="IS58"/>
      <c r="IT58"/>
      <c r="IU58"/>
      <c r="IV58"/>
    </row>
    <row r="59" spans="1:256" x14ac:dyDescent="0.3">
      <c r="A59" s="56" t="s">
        <v>59</v>
      </c>
      <c r="B59" s="57">
        <v>0</v>
      </c>
      <c r="C59" s="57">
        <v>0</v>
      </c>
      <c r="D59" s="57">
        <v>0</v>
      </c>
      <c r="E59" s="7"/>
      <c r="F59" s="7"/>
      <c r="G59" s="7"/>
      <c r="H59" s="7"/>
      <c r="I59" s="7"/>
      <c r="IN59"/>
      <c r="IO59"/>
      <c r="IP59"/>
      <c r="IQ59"/>
      <c r="IR59"/>
      <c r="IS59"/>
      <c r="IT59"/>
      <c r="IU59"/>
      <c r="IV59"/>
    </row>
    <row r="60" spans="1:256" x14ac:dyDescent="0.3">
      <c r="A60" s="58" t="s">
        <v>60</v>
      </c>
      <c r="B60" s="59">
        <v>0</v>
      </c>
      <c r="C60" s="59">
        <v>0</v>
      </c>
      <c r="D60" s="59">
        <v>0</v>
      </c>
      <c r="E60" s="7"/>
      <c r="F60" s="7"/>
      <c r="G60" s="7"/>
      <c r="H60" s="7"/>
      <c r="I60" s="7"/>
      <c r="IN60"/>
      <c r="IO60"/>
      <c r="IP60"/>
      <c r="IQ60"/>
      <c r="IR60"/>
      <c r="IS60"/>
      <c r="IT60"/>
      <c r="IU60"/>
      <c r="IV60"/>
    </row>
    <row r="61" spans="1:256" x14ac:dyDescent="0.3">
      <c r="A61" s="58" t="s">
        <v>61</v>
      </c>
      <c r="B61" s="59">
        <v>308</v>
      </c>
      <c r="C61" s="59">
        <v>107</v>
      </c>
      <c r="D61" s="59">
        <v>415</v>
      </c>
      <c r="E61" s="7"/>
      <c r="F61" s="7"/>
      <c r="G61" s="7"/>
      <c r="H61" s="7"/>
      <c r="I61" s="7"/>
      <c r="IN61"/>
      <c r="IO61"/>
      <c r="IP61"/>
      <c r="IQ61"/>
      <c r="IR61"/>
      <c r="IS61"/>
      <c r="IT61"/>
      <c r="IU61"/>
      <c r="IV61"/>
    </row>
    <row r="62" spans="1:256" x14ac:dyDescent="0.3">
      <c r="A62" s="58" t="s">
        <v>62</v>
      </c>
      <c r="B62" s="59">
        <v>4</v>
      </c>
      <c r="C62" s="59">
        <v>4</v>
      </c>
      <c r="D62" s="59">
        <v>8</v>
      </c>
      <c r="E62" s="7"/>
      <c r="F62" s="7"/>
      <c r="G62" s="7"/>
      <c r="H62" s="7"/>
      <c r="I62" s="7"/>
      <c r="IN62"/>
      <c r="IO62"/>
      <c r="IP62"/>
      <c r="IQ62"/>
      <c r="IR62"/>
      <c r="IS62"/>
      <c r="IT62"/>
      <c r="IU62"/>
      <c r="IV62"/>
    </row>
    <row r="63" spans="1:256" x14ac:dyDescent="0.3">
      <c r="A63" s="58" t="s">
        <v>63</v>
      </c>
      <c r="B63" s="59">
        <v>5</v>
      </c>
      <c r="C63" s="59">
        <v>2</v>
      </c>
      <c r="D63" s="59">
        <v>7</v>
      </c>
      <c r="E63" s="7"/>
      <c r="F63" s="7"/>
      <c r="G63" s="7"/>
      <c r="H63" s="7"/>
      <c r="I63" s="7"/>
      <c r="IN63"/>
      <c r="IO63"/>
      <c r="IP63"/>
      <c r="IQ63"/>
      <c r="IR63"/>
      <c r="IS63"/>
      <c r="IT63"/>
      <c r="IU63"/>
      <c r="IV63"/>
    </row>
    <row r="64" spans="1:256" x14ac:dyDescent="0.3">
      <c r="A64" s="58" t="s">
        <v>64</v>
      </c>
      <c r="B64" s="59">
        <v>4</v>
      </c>
      <c r="C64" s="59">
        <v>2</v>
      </c>
      <c r="D64" s="59">
        <v>6</v>
      </c>
      <c r="E64" s="7"/>
      <c r="F64" s="7"/>
      <c r="G64" s="7"/>
      <c r="H64" s="7"/>
      <c r="I64" s="7"/>
      <c r="IN64"/>
      <c r="IO64"/>
      <c r="IP64"/>
      <c r="IQ64"/>
      <c r="IR64"/>
      <c r="IS64"/>
      <c r="IT64"/>
      <c r="IU64"/>
      <c r="IV64"/>
    </row>
    <row r="65" spans="1:256" x14ac:dyDescent="0.3">
      <c r="A65" s="56" t="s">
        <v>65</v>
      </c>
      <c r="B65" s="57">
        <v>490</v>
      </c>
      <c r="C65" s="57">
        <v>209</v>
      </c>
      <c r="D65" s="57">
        <v>699</v>
      </c>
      <c r="E65" s="7"/>
      <c r="F65" s="7"/>
      <c r="G65" s="7"/>
      <c r="H65" s="7"/>
      <c r="I65" s="7"/>
      <c r="IN65"/>
      <c r="IO65"/>
      <c r="IP65"/>
      <c r="IQ65"/>
      <c r="IR65"/>
      <c r="IS65"/>
      <c r="IT65"/>
      <c r="IU65"/>
      <c r="IV65"/>
    </row>
    <row r="66" spans="1:256" x14ac:dyDescent="0.3">
      <c r="A66" s="56" t="s">
        <v>66</v>
      </c>
      <c r="B66" s="57">
        <v>7</v>
      </c>
      <c r="C66" s="57">
        <v>0</v>
      </c>
      <c r="D66" s="57">
        <v>7</v>
      </c>
      <c r="E66" s="7"/>
      <c r="F66" s="7"/>
      <c r="G66" s="7"/>
      <c r="H66" s="7"/>
      <c r="I66" s="7"/>
      <c r="IN66"/>
      <c r="IO66"/>
      <c r="IP66"/>
      <c r="IQ66"/>
      <c r="IR66"/>
      <c r="IS66"/>
      <c r="IT66"/>
      <c r="IU66"/>
      <c r="IV66"/>
    </row>
    <row r="67" spans="1:256" x14ac:dyDescent="0.3">
      <c r="A67" s="58" t="s">
        <v>67</v>
      </c>
      <c r="B67" s="59">
        <v>373</v>
      </c>
      <c r="C67" s="59">
        <v>86</v>
      </c>
      <c r="D67" s="59">
        <v>459</v>
      </c>
      <c r="E67" s="7"/>
      <c r="F67" s="7"/>
      <c r="G67" s="7"/>
      <c r="H67" s="7"/>
      <c r="I67" s="7"/>
      <c r="IN67"/>
      <c r="IO67"/>
      <c r="IP67"/>
      <c r="IQ67"/>
      <c r="IR67"/>
      <c r="IS67"/>
      <c r="IT67"/>
      <c r="IU67"/>
      <c r="IV67"/>
    </row>
    <row r="68" spans="1:256" x14ac:dyDescent="0.3">
      <c r="A68" s="3" t="s">
        <v>68</v>
      </c>
      <c r="B68" s="4">
        <v>17599</v>
      </c>
      <c r="C68" s="4">
        <v>5971</v>
      </c>
      <c r="D68" s="4">
        <v>23570</v>
      </c>
      <c r="E68" s="7"/>
      <c r="F68" s="7"/>
      <c r="G68" s="7"/>
      <c r="H68" s="7"/>
      <c r="I68" s="7"/>
      <c r="IN68"/>
      <c r="IO68"/>
      <c r="IP68"/>
      <c r="IQ68"/>
      <c r="IR68"/>
      <c r="IS68"/>
      <c r="IT68"/>
      <c r="IU68"/>
      <c r="IV68"/>
    </row>
    <row r="69" spans="1:256" x14ac:dyDescent="0.3">
      <c r="E69" s="5"/>
      <c r="F69" s="7"/>
      <c r="G69" s="7"/>
      <c r="H69" s="7"/>
      <c r="I69" s="7"/>
      <c r="IO69"/>
      <c r="IP69"/>
      <c r="IQ69"/>
      <c r="IR69"/>
      <c r="IS69"/>
      <c r="IT69"/>
      <c r="IU69"/>
      <c r="IV69"/>
    </row>
    <row r="70" spans="1:256" x14ac:dyDescent="0.3">
      <c r="E70" s="5"/>
      <c r="F70" s="7"/>
      <c r="G70" s="7"/>
      <c r="H70" s="7"/>
      <c r="I70" s="7"/>
      <c r="IO70"/>
      <c r="IP70"/>
      <c r="IQ70"/>
      <c r="IR70"/>
      <c r="IS70"/>
      <c r="IT70"/>
      <c r="IU70"/>
      <c r="IV70"/>
    </row>
  </sheetData>
  <mergeCells count="7">
    <mergeCell ref="F27:G27"/>
    <mergeCell ref="F31:G31"/>
    <mergeCell ref="A1:I1"/>
    <mergeCell ref="A2:I2"/>
    <mergeCell ref="F9:G9"/>
    <mergeCell ref="F15:G15"/>
    <mergeCell ref="F21:G2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2fbbd9-b6f1-4d5e-8635-0af5b27df7d1" xsi:nil="true"/>
    <lcf76f155ced4ddcb4097134ff3c332f xmlns="04f3e540-9c69-4352-862b-3b902965ebc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1C4CF65525C740830796F6B3EBF98F" ma:contentTypeVersion="18" ma:contentTypeDescription="Create a new document." ma:contentTypeScope="" ma:versionID="5f74dfbd5f1b3cbc53b5d4519d5c5dbf">
  <xsd:schema xmlns:xsd="http://www.w3.org/2001/XMLSchema" xmlns:xs="http://www.w3.org/2001/XMLSchema" xmlns:p="http://schemas.microsoft.com/office/2006/metadata/properties" xmlns:ns2="372fbbd9-b6f1-4d5e-8635-0af5b27df7d1" xmlns:ns3="04f3e540-9c69-4352-862b-3b902965ebc5" targetNamespace="http://schemas.microsoft.com/office/2006/metadata/properties" ma:root="true" ma:fieldsID="eeccedf0713fd366e3a0b1c2cf0fbdb6" ns2:_="" ns3:_="">
    <xsd:import namespace="372fbbd9-b6f1-4d5e-8635-0af5b27df7d1"/>
    <xsd:import namespace="04f3e540-9c69-4352-862b-3b902965eb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fbbd9-b6f1-4d5e-8635-0af5b27df7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2bc1669-1859-4a0c-8ac9-1792aca3a628}" ma:internalName="TaxCatchAll" ma:showField="CatchAllData" ma:web="372fbbd9-b6f1-4d5e-8635-0af5b27df7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3e540-9c69-4352-862b-3b902965e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65e505e-eb63-4a59-99b9-9b9c9aedbc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16B4DA-48D8-4AFC-8322-718D5186ED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9D2666-EE6E-4CCE-A4BB-D2AB2E09CCC1}">
  <ds:schemaRefs>
    <ds:schemaRef ds:uri="http://schemas.microsoft.com/office/2006/metadata/properties"/>
    <ds:schemaRef ds:uri="http://schemas.microsoft.com/office/infopath/2007/PartnerControls"/>
    <ds:schemaRef ds:uri="372fbbd9-b6f1-4d5e-8635-0af5b27df7d1"/>
    <ds:schemaRef ds:uri="04f3e540-9c69-4352-862b-3b902965ebc5"/>
  </ds:schemaRefs>
</ds:datastoreItem>
</file>

<file path=customXml/itemProps3.xml><?xml version="1.0" encoding="utf-8"?>
<ds:datastoreItem xmlns:ds="http://schemas.openxmlformats.org/officeDocument/2006/customXml" ds:itemID="{1CBDB82C-059D-4C01-9D52-94CC55D9CA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2fbbd9-b6f1-4d5e-8635-0af5b27df7d1"/>
    <ds:schemaRef ds:uri="04f3e540-9c69-4352-862b-3b902965e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Zimmermann</dc:creator>
  <cp:lastModifiedBy>Katie Zimmermann</cp:lastModifiedBy>
  <dcterms:created xsi:type="dcterms:W3CDTF">2024-01-15T19:50:43Z</dcterms:created>
  <dcterms:modified xsi:type="dcterms:W3CDTF">2024-01-15T21:13:39Z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0x010100511C4CF65525C740830796F6B3EBF98F</vt:lpwstr>
  </property>
  <property fmtid="{D5CDD505-2E9C-101B-9397-08002B2CF9AE}" pid="3" name="MediaServiceImageTags">
    <vt:lpwstr/>
  </property>
</Properties>
</file>