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vls.sharepoint.com/sites/WVLS/Shared Documents/Service Areas/Administration/Annual Reports/2023/Circulation to Nonresidents/Pcode4 spreadsheets ready for review/"/>
    </mc:Choice>
  </mc:AlternateContent>
  <xr:revisionPtr revIDLastSave="13" documentId="8_{8B708E08-4B97-4270-81DA-B3DFC9660CC3}" xr6:coauthVersionLast="47" xr6:coauthVersionMax="47" xr10:uidLastSave="{A22B8DFE-D5BB-4681-BFC9-B5A9087D71C5}"/>
  <bookViews>
    <workbookView xWindow="54495" yWindow="0" windowWidth="26010" windowHeight="20985" xr2:uid="{C191DD03-5539-4B9E-87AA-30CDC5C0DF6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5" i="1" l="1"/>
  <c r="I23" i="1"/>
  <c r="I21" i="1"/>
  <c r="I19" i="1"/>
  <c r="I15" i="1"/>
  <c r="H48" i="1"/>
  <c r="G43" i="1"/>
  <c r="G42" i="1"/>
  <c r="G48" i="1" s="1"/>
  <c r="G28" i="1"/>
  <c r="G22" i="1"/>
  <c r="G17" i="1"/>
  <c r="G16" i="1"/>
  <c r="G11" i="1"/>
  <c r="G10" i="1"/>
  <c r="H7" i="1"/>
  <c r="H6" i="1"/>
  <c r="H5" i="1"/>
  <c r="H4" i="1"/>
  <c r="H3" i="1"/>
  <c r="J46" i="1"/>
  <c r="I27" i="1"/>
  <c r="G24" i="1"/>
  <c r="G18" i="1" l="1"/>
  <c r="G12" i="1"/>
  <c r="G34" i="1" s="1"/>
  <c r="H8" i="1"/>
</calcChain>
</file>

<file path=xl/sharedStrings.xml><?xml version="1.0" encoding="utf-8"?>
<sst xmlns="http://schemas.openxmlformats.org/spreadsheetml/2006/main" count="81" uniqueCount="72">
  <si>
    <t>CIRCULATION ACTIVITY by STAT GROUP (Jan 23-Dec 23)</t>
  </si>
  <si>
    <t>PCODE4</t>
  </si>
  <si>
    <t>CHKOUTS</t>
  </si>
  <si>
    <t>RENEWALS</t>
  </si>
  <si>
    <t>ITEMS CIRC</t>
  </si>
  <si>
    <t>Ccl-Abbotsford, city of</t>
  </si>
  <si>
    <t>Cc-Butler, twnshp of</t>
  </si>
  <si>
    <t>Ccl-Colby, city of</t>
  </si>
  <si>
    <t>Ccl-Dorchester, village of</t>
  </si>
  <si>
    <t>Lcl-Antigo, city of</t>
  </si>
  <si>
    <t>Li-Bradley, twnshp of</t>
  </si>
  <si>
    <t>Mcl-Bern, twnshp of</t>
  </si>
  <si>
    <t>Mcl-Edgar, village of</t>
  </si>
  <si>
    <t>Mcl-Eau Pleine, twnshp of</t>
  </si>
  <si>
    <t>Mcl-Halsey, twnshp of</t>
  </si>
  <si>
    <t>Mcl-Holton, twnshp of</t>
  </si>
  <si>
    <t>Mcl-Johnson, twnshp of</t>
  </si>
  <si>
    <t>Mcl-Kronenwetter, village of</t>
  </si>
  <si>
    <t>Tcl-Medford, city of</t>
  </si>
  <si>
    <t>Tc-Browning, twnshp of</t>
  </si>
  <si>
    <t>Tc-Chelsea, twnshp of</t>
  </si>
  <si>
    <t>Tc-Cleveland, twnshp of</t>
  </si>
  <si>
    <t>Tc-Deer Creek, twnshp of</t>
  </si>
  <si>
    <t>Tc-Goodrich, twnshp of</t>
  </si>
  <si>
    <t>Tc-Greenwood, twnshp of</t>
  </si>
  <si>
    <t>Tc-Grover, twnshp of</t>
  </si>
  <si>
    <t>Tc-Hammel, twnshp of</t>
  </si>
  <si>
    <t>Tc-Holway, twnshp of</t>
  </si>
  <si>
    <t>Tc-Little Black, twnshp of</t>
  </si>
  <si>
    <t>Tc-Medford, twnshp of</t>
  </si>
  <si>
    <t>Tc-Molitor, twnshp of</t>
  </si>
  <si>
    <t>Tcl-Stetsonville, village of</t>
  </si>
  <si>
    <t>WVLS Cataloging</t>
  </si>
  <si>
    <t>WI-Monroe County</t>
  </si>
  <si>
    <t>Interlibrary Loan</t>
  </si>
  <si>
    <t>Rucl-Hawkins, village of</t>
  </si>
  <si>
    <t>Total</t>
  </si>
  <si>
    <t xml:space="preserve">Total Circ </t>
  </si>
  <si>
    <t>Nonresident Circulations</t>
  </si>
  <si>
    <t>Circ to Local Libraried Patrons (enter as negative value)</t>
  </si>
  <si>
    <t>In 2023</t>
  </si>
  <si>
    <t xml:space="preserve">WVLS Cataloging (enter as a negative value) </t>
  </si>
  <si>
    <t>ILL (enter as negative value)</t>
  </si>
  <si>
    <t xml:space="preserve">TBD (enter as negative value) </t>
  </si>
  <si>
    <t>County</t>
  </si>
  <si>
    <t>With Library</t>
  </si>
  <si>
    <t>W/O Library</t>
  </si>
  <si>
    <t>TOTAL</t>
  </si>
  <si>
    <t>System County</t>
  </si>
  <si>
    <t xml:space="preserve">Clark </t>
  </si>
  <si>
    <t>Forest</t>
  </si>
  <si>
    <t>Langlade</t>
  </si>
  <si>
    <t>Adjacent Nonsystem County</t>
  </si>
  <si>
    <t xml:space="preserve">Lincoln </t>
  </si>
  <si>
    <t>Marathon</t>
  </si>
  <si>
    <t>Oneida</t>
  </si>
  <si>
    <t>Wisconsin</t>
  </si>
  <si>
    <t>Out of State</t>
  </si>
  <si>
    <t>Question #9 Circulations to Nonresidents Living in an</t>
  </si>
  <si>
    <t>Adjacent County Who Do Not Have a Local Library</t>
  </si>
  <si>
    <t>Circ</t>
  </si>
  <si>
    <t>NOTES:</t>
  </si>
  <si>
    <t>Chippewa</t>
  </si>
  <si>
    <t>Clark</t>
  </si>
  <si>
    <t>Lincoln</t>
  </si>
  <si>
    <t xml:space="preserve">Marathon </t>
  </si>
  <si>
    <t>Price</t>
  </si>
  <si>
    <t>Rusk</t>
  </si>
  <si>
    <t>Circulations to Rusk County residents who reside outside the city of Ladysmith, Villages of Bruce and Hawkins, and Towns of Atlanta, Hawkins, South Fork and Stubbs.</t>
  </si>
  <si>
    <t>In previous years residents from Rusk County outside the municipalities listed were counted as not having a local library.</t>
  </si>
  <si>
    <t xml:space="preserve">All W/O minus Taylor, Forest, Langlade, Oneida. </t>
  </si>
  <si>
    <t>STETSONVILLE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</si>
</sst>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_"/>
    <numFmt numFmtId="165" formatCode="0.0%__"/>
    <numFmt numFmtId="166" formatCode="0.00_);[Red]\(0.00\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indexed="43"/>
      <name val="Arial"/>
      <family val="2"/>
    </font>
    <font>
      <sz val="24"/>
      <name val="Arial"/>
      <family val="2"/>
    </font>
    <font>
      <sz val="11"/>
      <color indexed="9"/>
      <name val="Arial"/>
      <family val="2"/>
    </font>
    <font>
      <sz val="10"/>
      <name val="Verdana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Verdana"/>
      <family val="2"/>
    </font>
    <font>
      <b/>
      <sz val="10"/>
      <color rgb="FFFF0000"/>
      <name val="Verdana"/>
      <family val="2"/>
    </font>
    <font>
      <sz val="10"/>
      <color rgb="FFFF0000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71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top" wrapText="1"/>
    </xf>
    <xf numFmtId="0" fontId="5" fillId="0" borderId="0" xfId="0" applyFont="1" applyAlignment="1">
      <alignment horizontal="left"/>
    </xf>
    <xf numFmtId="164" fontId="5" fillId="0" borderId="0" xfId="0" applyNumberFormat="1" applyFont="1"/>
    <xf numFmtId="165" fontId="5" fillId="0" borderId="0" xfId="0" applyNumberFormat="1" applyFont="1"/>
    <xf numFmtId="0" fontId="6" fillId="0" borderId="0" xfId="0" applyFont="1" applyAlignment="1">
      <alignment horizontal="center" wrapText="1"/>
    </xf>
    <xf numFmtId="0" fontId="5" fillId="0" borderId="0" xfId="0" applyFont="1"/>
    <xf numFmtId="0" fontId="7" fillId="0" borderId="0" xfId="1" applyFont="1" applyAlignment="1">
      <alignment horizontal="center" wrapText="1"/>
    </xf>
    <xf numFmtId="0" fontId="6" fillId="0" borderId="0" xfId="1" applyAlignment="1">
      <alignment horizontal="center" wrapText="1"/>
    </xf>
    <xf numFmtId="164" fontId="7" fillId="0" borderId="0" xfId="1" applyNumberFormat="1" applyFont="1" applyAlignment="1">
      <alignment vertical="center"/>
    </xf>
    <xf numFmtId="0" fontId="6" fillId="0" borderId="0" xfId="1" applyAlignment="1">
      <alignment horizontal="center"/>
    </xf>
    <xf numFmtId="0" fontId="8" fillId="0" borderId="0" xfId="1" applyFont="1" applyAlignment="1">
      <alignment horizontal="center"/>
    </xf>
    <xf numFmtId="0" fontId="7" fillId="0" borderId="0" xfId="1" applyFont="1" applyAlignment="1">
      <alignment vertical="center"/>
    </xf>
    <xf numFmtId="38" fontId="5" fillId="0" borderId="0" xfId="1" applyNumberFormat="1" applyFont="1"/>
    <xf numFmtId="0" fontId="5" fillId="0" borderId="0" xfId="1" applyFont="1"/>
    <xf numFmtId="0" fontId="6" fillId="0" borderId="0" xfId="1" applyAlignment="1">
      <alignment horizontal="left"/>
    </xf>
    <xf numFmtId="38" fontId="8" fillId="2" borderId="0" xfId="1" applyNumberFormat="1" applyFont="1" applyFill="1"/>
    <xf numFmtId="0" fontId="6" fillId="0" borderId="0" xfId="1"/>
    <xf numFmtId="0" fontId="8" fillId="0" borderId="0" xfId="1" applyFont="1" applyAlignment="1">
      <alignment horizontal="left"/>
    </xf>
    <xf numFmtId="164" fontId="8" fillId="0" borderId="0" xfId="1" applyNumberFormat="1" applyFont="1" applyAlignment="1">
      <alignment horizontal="left"/>
    </xf>
    <xf numFmtId="166" fontId="5" fillId="0" borderId="0" xfId="1" applyNumberFormat="1" applyFont="1"/>
    <xf numFmtId="0" fontId="9" fillId="0" borderId="0" xfId="1" applyFont="1" applyAlignment="1">
      <alignment horizontal="left"/>
    </xf>
    <xf numFmtId="164" fontId="9" fillId="0" borderId="0" xfId="1" applyNumberFormat="1" applyFont="1" applyAlignment="1">
      <alignment horizontal="left"/>
    </xf>
    <xf numFmtId="164" fontId="6" fillId="0" borderId="0" xfId="1" applyNumberFormat="1"/>
    <xf numFmtId="0" fontId="8" fillId="3" borderId="0" xfId="1" applyFont="1" applyFill="1" applyAlignment="1">
      <alignment horizontal="left"/>
    </xf>
    <xf numFmtId="164" fontId="8" fillId="3" borderId="0" xfId="1" applyNumberFormat="1" applyFont="1" applyFill="1" applyAlignment="1">
      <alignment horizontal="left"/>
    </xf>
    <xf numFmtId="3" fontId="5" fillId="0" borderId="0" xfId="1" applyNumberFormat="1" applyFont="1"/>
    <xf numFmtId="3" fontId="6" fillId="0" borderId="0" xfId="1" applyNumberFormat="1"/>
    <xf numFmtId="0" fontId="8" fillId="4" borderId="0" xfId="1" applyFont="1" applyFill="1" applyAlignment="1">
      <alignment horizontal="left"/>
    </xf>
    <xf numFmtId="164" fontId="8" fillId="4" borderId="0" xfId="1" applyNumberFormat="1" applyFont="1" applyFill="1" applyAlignment="1">
      <alignment horizontal="left"/>
    </xf>
    <xf numFmtId="0" fontId="8" fillId="5" borderId="0" xfId="1" applyFont="1" applyFill="1" applyAlignment="1">
      <alignment horizontal="left"/>
    </xf>
    <xf numFmtId="164" fontId="8" fillId="5" borderId="0" xfId="1" applyNumberFormat="1" applyFont="1" applyFill="1" applyAlignment="1">
      <alignment horizontal="left"/>
    </xf>
    <xf numFmtId="3" fontId="5" fillId="0" borderId="1" xfId="1" applyNumberFormat="1" applyFont="1" applyBorder="1"/>
    <xf numFmtId="38" fontId="8" fillId="4" borderId="0" xfId="1" applyNumberFormat="1" applyFont="1" applyFill="1"/>
    <xf numFmtId="164" fontId="5" fillId="0" borderId="0" xfId="1" applyNumberFormat="1" applyFont="1" applyAlignment="1">
      <alignment horizontal="left"/>
    </xf>
    <xf numFmtId="0" fontId="5" fillId="0" borderId="1" xfId="1" applyFont="1" applyBorder="1" applyAlignment="1">
      <alignment horizontal="left"/>
    </xf>
    <xf numFmtId="164" fontId="8" fillId="2" borderId="0" xfId="1" applyNumberFormat="1" applyFont="1" applyFill="1" applyAlignment="1">
      <alignment horizontal="left"/>
    </xf>
    <xf numFmtId="0" fontId="8" fillId="0" borderId="0" xfId="1" applyFont="1"/>
    <xf numFmtId="0" fontId="8" fillId="0" borderId="1" xfId="1" applyFont="1" applyBorder="1" applyAlignment="1">
      <alignment horizontal="left"/>
    </xf>
    <xf numFmtId="0" fontId="1" fillId="0" borderId="0" xfId="0" applyFont="1"/>
    <xf numFmtId="164" fontId="9" fillId="5" borderId="0" xfId="1" applyNumberFormat="1" applyFont="1" applyFill="1" applyAlignment="1">
      <alignment horizontal="left"/>
    </xf>
    <xf numFmtId="164" fontId="9" fillId="4" borderId="0" xfId="1" applyNumberFormat="1" applyFont="1" applyFill="1" applyAlignment="1">
      <alignment horizontal="left"/>
    </xf>
    <xf numFmtId="164" fontId="9" fillId="5" borderId="1" xfId="1" applyNumberFormat="1" applyFont="1" applyFill="1" applyBorder="1" applyAlignment="1">
      <alignment horizontal="left"/>
    </xf>
    <xf numFmtId="0" fontId="10" fillId="2" borderId="0" xfId="1" applyFont="1" applyFill="1" applyAlignment="1">
      <alignment horizontal="left" wrapText="1"/>
    </xf>
    <xf numFmtId="164" fontId="10" fillId="2" borderId="0" xfId="0" applyNumberFormat="1" applyFont="1" applyFill="1"/>
    <xf numFmtId="164" fontId="5" fillId="0" borderId="0" xfId="1" applyNumberFormat="1" applyFont="1"/>
    <xf numFmtId="0" fontId="5" fillId="4" borderId="0" xfId="0" applyFont="1" applyFill="1" applyAlignment="1">
      <alignment horizontal="left"/>
    </xf>
    <xf numFmtId="164" fontId="5" fillId="4" borderId="0" xfId="0" applyNumberFormat="1" applyFont="1" applyFill="1"/>
    <xf numFmtId="0" fontId="10" fillId="4" borderId="0" xfId="0" applyFont="1" applyFill="1" applyAlignment="1">
      <alignment horizontal="left"/>
    </xf>
    <xf numFmtId="164" fontId="10" fillId="4" borderId="0" xfId="0" applyNumberFormat="1" applyFont="1" applyFill="1"/>
    <xf numFmtId="0" fontId="5" fillId="3" borderId="0" xfId="0" applyFont="1" applyFill="1" applyAlignment="1">
      <alignment horizontal="left"/>
    </xf>
    <xf numFmtId="164" fontId="5" fillId="3" borderId="0" xfId="0" applyNumberFormat="1" applyFont="1" applyFill="1"/>
    <xf numFmtId="0" fontId="10" fillId="3" borderId="0" xfId="0" applyFont="1" applyFill="1" applyAlignment="1">
      <alignment horizontal="left"/>
    </xf>
    <xf numFmtId="164" fontId="10" fillId="3" borderId="0" xfId="0" applyNumberFormat="1" applyFont="1" applyFill="1"/>
    <xf numFmtId="0" fontId="5" fillId="8" borderId="0" xfId="0" applyFont="1" applyFill="1" applyAlignment="1">
      <alignment horizontal="left"/>
    </xf>
    <xf numFmtId="164" fontId="5" fillId="8" borderId="0" xfId="0" applyNumberFormat="1" applyFont="1" applyFill="1"/>
    <xf numFmtId="0" fontId="5" fillId="5" borderId="0" xfId="0" applyFont="1" applyFill="1" applyAlignment="1">
      <alignment horizontal="left"/>
    </xf>
    <xf numFmtId="164" fontId="5" fillId="5" borderId="0" xfId="0" applyNumberFormat="1" applyFont="1" applyFill="1"/>
    <xf numFmtId="0" fontId="8" fillId="7" borderId="0" xfId="1" applyFont="1" applyFill="1" applyAlignment="1">
      <alignment horizontal="left" vertical="center"/>
    </xf>
    <xf numFmtId="0" fontId="7" fillId="7" borderId="0" xfId="1" applyFont="1" applyFill="1" applyAlignment="1">
      <alignment horizontal="left" vertical="center"/>
    </xf>
    <xf numFmtId="0" fontId="4" fillId="9" borderId="0" xfId="0" applyFont="1" applyFill="1" applyAlignment="1">
      <alignment horizontal="center" vertical="center" wrapText="1"/>
    </xf>
    <xf numFmtId="0" fontId="2" fillId="9" borderId="0" xfId="0" applyFont="1" applyFill="1" applyAlignment="1">
      <alignment horizontal="center" vertical="center"/>
    </xf>
    <xf numFmtId="0" fontId="8" fillId="3" borderId="0" xfId="1" applyFont="1" applyFill="1" applyAlignment="1">
      <alignment horizontal="left" vertical="center"/>
    </xf>
    <xf numFmtId="0" fontId="7" fillId="3" borderId="0" xfId="1" applyFont="1" applyFill="1" applyAlignment="1">
      <alignment horizontal="left" vertical="center"/>
    </xf>
    <xf numFmtId="0" fontId="8" fillId="4" borderId="0" xfId="1" applyFont="1" applyFill="1" applyAlignment="1">
      <alignment horizontal="left" vertical="center"/>
    </xf>
    <xf numFmtId="0" fontId="7" fillId="4" borderId="0" xfId="1" applyFont="1" applyFill="1" applyAlignment="1">
      <alignment horizontal="left" vertical="center"/>
    </xf>
    <xf numFmtId="0" fontId="8" fillId="5" borderId="0" xfId="1" applyFont="1" applyFill="1" applyAlignment="1">
      <alignment horizontal="left" vertical="center"/>
    </xf>
    <xf numFmtId="0" fontId="7" fillId="5" borderId="0" xfId="1" applyFont="1" applyFill="1" applyAlignment="1">
      <alignment horizontal="left" vertical="center"/>
    </xf>
    <xf numFmtId="0" fontId="8" fillId="6" borderId="0" xfId="1" applyFont="1" applyFill="1" applyAlignment="1">
      <alignment horizontal="left" vertical="center"/>
    </xf>
    <xf numFmtId="0" fontId="7" fillId="6" borderId="0" xfId="1" applyFont="1" applyFill="1" applyAlignment="1">
      <alignment horizontal="left" vertical="center"/>
    </xf>
  </cellXfs>
  <cellStyles count="2">
    <cellStyle name="Normal" xfId="0" builtinId="0"/>
    <cellStyle name="Normal 2" xfId="1" xr:uid="{A4F94CF1-5F62-4AE1-B1DA-021F46A8EF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AE750-48FD-49EA-B9AB-26666F87161A}">
  <dimension ref="A1:IP51"/>
  <sheetViews>
    <sheetView tabSelected="1" workbookViewId="0">
      <selection activeCell="I47" sqref="I47"/>
    </sheetView>
  </sheetViews>
  <sheetFormatPr defaultRowHeight="14.4" x14ac:dyDescent="0.3"/>
  <cols>
    <col min="1" max="1" width="28.33203125" style="3" bestFit="1" customWidth="1"/>
    <col min="2" max="4" width="10.77734375" style="4" bestFit="1" customWidth="1"/>
    <col min="5" max="5" width="10.88671875" style="7" bestFit="1" customWidth="1"/>
    <col min="6" max="6" width="49.88671875" style="7" customWidth="1"/>
    <col min="7" max="8" width="10.88671875" style="7" bestFit="1" customWidth="1"/>
    <col min="9" max="9" width="51.5546875" style="7" customWidth="1"/>
    <col min="10" max="250" width="10.88671875" style="7" bestFit="1" customWidth="1"/>
    <col min="251" max="251" width="15.6640625" bestFit="1" customWidth="1"/>
    <col min="252" max="259" width="10.77734375" bestFit="1" customWidth="1"/>
    <col min="260" max="506" width="10.88671875" bestFit="1" customWidth="1"/>
    <col min="507" max="507" width="15.6640625" bestFit="1" customWidth="1"/>
    <col min="508" max="515" width="10.77734375" bestFit="1" customWidth="1"/>
    <col min="516" max="762" width="10.88671875" bestFit="1" customWidth="1"/>
    <col min="763" max="763" width="15.6640625" bestFit="1" customWidth="1"/>
    <col min="764" max="771" width="10.77734375" bestFit="1" customWidth="1"/>
    <col min="772" max="1018" width="10.88671875" bestFit="1" customWidth="1"/>
    <col min="1019" max="1019" width="15.6640625" bestFit="1" customWidth="1"/>
    <col min="1020" max="1027" width="10.77734375" bestFit="1" customWidth="1"/>
    <col min="1028" max="1274" width="10.88671875" bestFit="1" customWidth="1"/>
    <col min="1275" max="1275" width="15.6640625" bestFit="1" customWidth="1"/>
    <col min="1276" max="1283" width="10.77734375" bestFit="1" customWidth="1"/>
    <col min="1284" max="1530" width="10.88671875" bestFit="1" customWidth="1"/>
    <col min="1531" max="1531" width="15.6640625" bestFit="1" customWidth="1"/>
    <col min="1532" max="1539" width="10.77734375" bestFit="1" customWidth="1"/>
    <col min="1540" max="1786" width="10.88671875" bestFit="1" customWidth="1"/>
    <col min="1787" max="1787" width="15.6640625" bestFit="1" customWidth="1"/>
    <col min="1788" max="1795" width="10.77734375" bestFit="1" customWidth="1"/>
    <col min="1796" max="2042" width="10.88671875" bestFit="1" customWidth="1"/>
    <col min="2043" max="2043" width="15.6640625" bestFit="1" customWidth="1"/>
    <col min="2044" max="2051" width="10.77734375" bestFit="1" customWidth="1"/>
    <col min="2052" max="2298" width="10.88671875" bestFit="1" customWidth="1"/>
    <col min="2299" max="2299" width="15.6640625" bestFit="1" customWidth="1"/>
    <col min="2300" max="2307" width="10.77734375" bestFit="1" customWidth="1"/>
    <col min="2308" max="2554" width="10.88671875" bestFit="1" customWidth="1"/>
    <col min="2555" max="2555" width="15.6640625" bestFit="1" customWidth="1"/>
    <col min="2556" max="2563" width="10.77734375" bestFit="1" customWidth="1"/>
    <col min="2564" max="2810" width="10.88671875" bestFit="1" customWidth="1"/>
    <col min="2811" max="2811" width="15.6640625" bestFit="1" customWidth="1"/>
    <col min="2812" max="2819" width="10.77734375" bestFit="1" customWidth="1"/>
    <col min="2820" max="3066" width="10.88671875" bestFit="1" customWidth="1"/>
    <col min="3067" max="3067" width="15.6640625" bestFit="1" customWidth="1"/>
    <col min="3068" max="3075" width="10.77734375" bestFit="1" customWidth="1"/>
    <col min="3076" max="3322" width="10.88671875" bestFit="1" customWidth="1"/>
    <col min="3323" max="3323" width="15.6640625" bestFit="1" customWidth="1"/>
    <col min="3324" max="3331" width="10.77734375" bestFit="1" customWidth="1"/>
    <col min="3332" max="3578" width="10.88671875" bestFit="1" customWidth="1"/>
    <col min="3579" max="3579" width="15.6640625" bestFit="1" customWidth="1"/>
    <col min="3580" max="3587" width="10.77734375" bestFit="1" customWidth="1"/>
    <col min="3588" max="3834" width="10.88671875" bestFit="1" customWidth="1"/>
    <col min="3835" max="3835" width="15.6640625" bestFit="1" customWidth="1"/>
    <col min="3836" max="3843" width="10.77734375" bestFit="1" customWidth="1"/>
    <col min="3844" max="4090" width="10.88671875" bestFit="1" customWidth="1"/>
    <col min="4091" max="4091" width="15.6640625" bestFit="1" customWidth="1"/>
    <col min="4092" max="4099" width="10.77734375" bestFit="1" customWidth="1"/>
    <col min="4100" max="4346" width="10.88671875" bestFit="1" customWidth="1"/>
    <col min="4347" max="4347" width="15.6640625" bestFit="1" customWidth="1"/>
    <col min="4348" max="4355" width="10.77734375" bestFit="1" customWidth="1"/>
    <col min="4356" max="4602" width="10.88671875" bestFit="1" customWidth="1"/>
    <col min="4603" max="4603" width="15.6640625" bestFit="1" customWidth="1"/>
    <col min="4604" max="4611" width="10.77734375" bestFit="1" customWidth="1"/>
    <col min="4612" max="4858" width="10.88671875" bestFit="1" customWidth="1"/>
    <col min="4859" max="4859" width="15.6640625" bestFit="1" customWidth="1"/>
    <col min="4860" max="4867" width="10.77734375" bestFit="1" customWidth="1"/>
    <col min="4868" max="5114" width="10.88671875" bestFit="1" customWidth="1"/>
    <col min="5115" max="5115" width="15.6640625" bestFit="1" customWidth="1"/>
    <col min="5116" max="5123" width="10.77734375" bestFit="1" customWidth="1"/>
    <col min="5124" max="5370" width="10.88671875" bestFit="1" customWidth="1"/>
    <col min="5371" max="5371" width="15.6640625" bestFit="1" customWidth="1"/>
    <col min="5372" max="5379" width="10.77734375" bestFit="1" customWidth="1"/>
    <col min="5380" max="5626" width="10.88671875" bestFit="1" customWidth="1"/>
    <col min="5627" max="5627" width="15.6640625" bestFit="1" customWidth="1"/>
    <col min="5628" max="5635" width="10.77734375" bestFit="1" customWidth="1"/>
    <col min="5636" max="5882" width="10.88671875" bestFit="1" customWidth="1"/>
    <col min="5883" max="5883" width="15.6640625" bestFit="1" customWidth="1"/>
    <col min="5884" max="5891" width="10.77734375" bestFit="1" customWidth="1"/>
    <col min="5892" max="6138" width="10.88671875" bestFit="1" customWidth="1"/>
    <col min="6139" max="6139" width="15.6640625" bestFit="1" customWidth="1"/>
    <col min="6140" max="6147" width="10.77734375" bestFit="1" customWidth="1"/>
    <col min="6148" max="6394" width="10.88671875" bestFit="1" customWidth="1"/>
    <col min="6395" max="6395" width="15.6640625" bestFit="1" customWidth="1"/>
    <col min="6396" max="6403" width="10.77734375" bestFit="1" customWidth="1"/>
    <col min="6404" max="6650" width="10.88671875" bestFit="1" customWidth="1"/>
    <col min="6651" max="6651" width="15.6640625" bestFit="1" customWidth="1"/>
    <col min="6652" max="6659" width="10.77734375" bestFit="1" customWidth="1"/>
    <col min="6660" max="6906" width="10.88671875" bestFit="1" customWidth="1"/>
    <col min="6907" max="6907" width="15.6640625" bestFit="1" customWidth="1"/>
    <col min="6908" max="6915" width="10.77734375" bestFit="1" customWidth="1"/>
    <col min="6916" max="7162" width="10.88671875" bestFit="1" customWidth="1"/>
    <col min="7163" max="7163" width="15.6640625" bestFit="1" customWidth="1"/>
    <col min="7164" max="7171" width="10.77734375" bestFit="1" customWidth="1"/>
    <col min="7172" max="7418" width="10.88671875" bestFit="1" customWidth="1"/>
    <col min="7419" max="7419" width="15.6640625" bestFit="1" customWidth="1"/>
    <col min="7420" max="7427" width="10.77734375" bestFit="1" customWidth="1"/>
    <col min="7428" max="7674" width="10.88671875" bestFit="1" customWidth="1"/>
    <col min="7675" max="7675" width="15.6640625" bestFit="1" customWidth="1"/>
    <col min="7676" max="7683" width="10.77734375" bestFit="1" customWidth="1"/>
    <col min="7684" max="7930" width="10.88671875" bestFit="1" customWidth="1"/>
    <col min="7931" max="7931" width="15.6640625" bestFit="1" customWidth="1"/>
    <col min="7932" max="7939" width="10.77734375" bestFit="1" customWidth="1"/>
    <col min="7940" max="8186" width="10.88671875" bestFit="1" customWidth="1"/>
    <col min="8187" max="8187" width="15.6640625" bestFit="1" customWidth="1"/>
    <col min="8188" max="8195" width="10.77734375" bestFit="1" customWidth="1"/>
    <col min="8196" max="8442" width="10.88671875" bestFit="1" customWidth="1"/>
    <col min="8443" max="8443" width="15.6640625" bestFit="1" customWidth="1"/>
    <col min="8444" max="8451" width="10.77734375" bestFit="1" customWidth="1"/>
    <col min="8452" max="8698" width="10.88671875" bestFit="1" customWidth="1"/>
    <col min="8699" max="8699" width="15.6640625" bestFit="1" customWidth="1"/>
    <col min="8700" max="8707" width="10.77734375" bestFit="1" customWidth="1"/>
    <col min="8708" max="8954" width="10.88671875" bestFit="1" customWidth="1"/>
    <col min="8955" max="8955" width="15.6640625" bestFit="1" customWidth="1"/>
    <col min="8956" max="8963" width="10.77734375" bestFit="1" customWidth="1"/>
    <col min="8964" max="9210" width="10.88671875" bestFit="1" customWidth="1"/>
    <col min="9211" max="9211" width="15.6640625" bestFit="1" customWidth="1"/>
    <col min="9212" max="9219" width="10.77734375" bestFit="1" customWidth="1"/>
    <col min="9220" max="9466" width="10.88671875" bestFit="1" customWidth="1"/>
    <col min="9467" max="9467" width="15.6640625" bestFit="1" customWidth="1"/>
    <col min="9468" max="9475" width="10.77734375" bestFit="1" customWidth="1"/>
    <col min="9476" max="9722" width="10.88671875" bestFit="1" customWidth="1"/>
    <col min="9723" max="9723" width="15.6640625" bestFit="1" customWidth="1"/>
    <col min="9724" max="9731" width="10.77734375" bestFit="1" customWidth="1"/>
    <col min="9732" max="9978" width="10.88671875" bestFit="1" customWidth="1"/>
    <col min="9979" max="9979" width="15.6640625" bestFit="1" customWidth="1"/>
    <col min="9980" max="9987" width="10.77734375" bestFit="1" customWidth="1"/>
    <col min="9988" max="10234" width="10.88671875" bestFit="1" customWidth="1"/>
    <col min="10235" max="10235" width="15.6640625" bestFit="1" customWidth="1"/>
    <col min="10236" max="10243" width="10.77734375" bestFit="1" customWidth="1"/>
    <col min="10244" max="10490" width="10.88671875" bestFit="1" customWidth="1"/>
    <col min="10491" max="10491" width="15.6640625" bestFit="1" customWidth="1"/>
    <col min="10492" max="10499" width="10.77734375" bestFit="1" customWidth="1"/>
    <col min="10500" max="10746" width="10.88671875" bestFit="1" customWidth="1"/>
    <col min="10747" max="10747" width="15.6640625" bestFit="1" customWidth="1"/>
    <col min="10748" max="10755" width="10.77734375" bestFit="1" customWidth="1"/>
    <col min="10756" max="11002" width="10.88671875" bestFit="1" customWidth="1"/>
    <col min="11003" max="11003" width="15.6640625" bestFit="1" customWidth="1"/>
    <col min="11004" max="11011" width="10.77734375" bestFit="1" customWidth="1"/>
    <col min="11012" max="11258" width="10.88671875" bestFit="1" customWidth="1"/>
    <col min="11259" max="11259" width="15.6640625" bestFit="1" customWidth="1"/>
    <col min="11260" max="11267" width="10.77734375" bestFit="1" customWidth="1"/>
    <col min="11268" max="11514" width="10.88671875" bestFit="1" customWidth="1"/>
    <col min="11515" max="11515" width="15.6640625" bestFit="1" customWidth="1"/>
    <col min="11516" max="11523" width="10.77734375" bestFit="1" customWidth="1"/>
    <col min="11524" max="11770" width="10.88671875" bestFit="1" customWidth="1"/>
    <col min="11771" max="11771" width="15.6640625" bestFit="1" customWidth="1"/>
    <col min="11772" max="11779" width="10.77734375" bestFit="1" customWidth="1"/>
    <col min="11780" max="12026" width="10.88671875" bestFit="1" customWidth="1"/>
    <col min="12027" max="12027" width="15.6640625" bestFit="1" customWidth="1"/>
    <col min="12028" max="12035" width="10.77734375" bestFit="1" customWidth="1"/>
    <col min="12036" max="12282" width="10.88671875" bestFit="1" customWidth="1"/>
    <col min="12283" max="12283" width="15.6640625" bestFit="1" customWidth="1"/>
    <col min="12284" max="12291" width="10.77734375" bestFit="1" customWidth="1"/>
    <col min="12292" max="12538" width="10.88671875" bestFit="1" customWidth="1"/>
    <col min="12539" max="12539" width="15.6640625" bestFit="1" customWidth="1"/>
    <col min="12540" max="12547" width="10.77734375" bestFit="1" customWidth="1"/>
    <col min="12548" max="12794" width="10.88671875" bestFit="1" customWidth="1"/>
    <col min="12795" max="12795" width="15.6640625" bestFit="1" customWidth="1"/>
    <col min="12796" max="12803" width="10.77734375" bestFit="1" customWidth="1"/>
    <col min="12804" max="13050" width="10.88671875" bestFit="1" customWidth="1"/>
    <col min="13051" max="13051" width="15.6640625" bestFit="1" customWidth="1"/>
    <col min="13052" max="13059" width="10.77734375" bestFit="1" customWidth="1"/>
    <col min="13060" max="13306" width="10.88671875" bestFit="1" customWidth="1"/>
    <col min="13307" max="13307" width="15.6640625" bestFit="1" customWidth="1"/>
    <col min="13308" max="13315" width="10.77734375" bestFit="1" customWidth="1"/>
    <col min="13316" max="13562" width="10.88671875" bestFit="1" customWidth="1"/>
    <col min="13563" max="13563" width="15.6640625" bestFit="1" customWidth="1"/>
    <col min="13564" max="13571" width="10.77734375" bestFit="1" customWidth="1"/>
    <col min="13572" max="13818" width="10.88671875" bestFit="1" customWidth="1"/>
    <col min="13819" max="13819" width="15.6640625" bestFit="1" customWidth="1"/>
    <col min="13820" max="13827" width="10.77734375" bestFit="1" customWidth="1"/>
    <col min="13828" max="14074" width="10.88671875" bestFit="1" customWidth="1"/>
    <col min="14075" max="14075" width="15.6640625" bestFit="1" customWidth="1"/>
    <col min="14076" max="14083" width="10.77734375" bestFit="1" customWidth="1"/>
    <col min="14084" max="14330" width="10.88671875" bestFit="1" customWidth="1"/>
    <col min="14331" max="14331" width="15.6640625" bestFit="1" customWidth="1"/>
    <col min="14332" max="14339" width="10.77734375" bestFit="1" customWidth="1"/>
    <col min="14340" max="14586" width="10.88671875" bestFit="1" customWidth="1"/>
    <col min="14587" max="14587" width="15.6640625" bestFit="1" customWidth="1"/>
    <col min="14588" max="14595" width="10.77734375" bestFit="1" customWidth="1"/>
    <col min="14596" max="14842" width="10.88671875" bestFit="1" customWidth="1"/>
    <col min="14843" max="14843" width="15.6640625" bestFit="1" customWidth="1"/>
    <col min="14844" max="14851" width="10.77734375" bestFit="1" customWidth="1"/>
    <col min="14852" max="15098" width="10.88671875" bestFit="1" customWidth="1"/>
    <col min="15099" max="15099" width="15.6640625" bestFit="1" customWidth="1"/>
    <col min="15100" max="15107" width="10.77734375" bestFit="1" customWidth="1"/>
    <col min="15108" max="15354" width="10.88671875" bestFit="1" customWidth="1"/>
    <col min="15355" max="15355" width="15.6640625" bestFit="1" customWidth="1"/>
    <col min="15356" max="15363" width="10.77734375" bestFit="1" customWidth="1"/>
    <col min="15364" max="15610" width="10.88671875" bestFit="1" customWidth="1"/>
    <col min="15611" max="15611" width="15.6640625" bestFit="1" customWidth="1"/>
    <col min="15612" max="15619" width="10.77734375" bestFit="1" customWidth="1"/>
    <col min="15620" max="15866" width="10.88671875" bestFit="1" customWidth="1"/>
    <col min="15867" max="15867" width="15.6640625" bestFit="1" customWidth="1"/>
    <col min="15868" max="15875" width="10.77734375" bestFit="1" customWidth="1"/>
    <col min="15876" max="16122" width="10.88671875" bestFit="1" customWidth="1"/>
    <col min="16123" max="16123" width="15.6640625" bestFit="1" customWidth="1"/>
    <col min="16124" max="16131" width="10.77734375" bestFit="1" customWidth="1"/>
    <col min="16132" max="16378" width="10.88671875" bestFit="1" customWidth="1"/>
    <col min="16379" max="16384" width="10.88671875" customWidth="1"/>
  </cols>
  <sheetData>
    <row r="1" spans="1:11" s="1" customFormat="1" ht="30" x14ac:dyDescent="0.5">
      <c r="A1" s="62" t="s">
        <v>0</v>
      </c>
      <c r="B1" s="62"/>
      <c r="C1" s="62"/>
      <c r="D1" s="62"/>
      <c r="E1" s="62"/>
      <c r="F1" s="62"/>
      <c r="G1" s="62"/>
      <c r="H1"/>
    </row>
    <row r="2" spans="1:11" s="2" customFormat="1" ht="30" x14ac:dyDescent="0.3">
      <c r="A2" s="61">
        <v>410</v>
      </c>
      <c r="B2" s="61"/>
      <c r="C2" s="61"/>
      <c r="D2" s="61"/>
      <c r="E2" s="61"/>
      <c r="F2" s="61"/>
      <c r="G2" s="61"/>
      <c r="H2"/>
    </row>
    <row r="3" spans="1:11" s="6" customFormat="1" ht="15.6" x14ac:dyDescent="0.3">
      <c r="A3" s="3" t="s">
        <v>1</v>
      </c>
      <c r="B3" s="4" t="s">
        <v>2</v>
      </c>
      <c r="C3" s="4" t="s">
        <v>3</v>
      </c>
      <c r="D3" s="4" t="s">
        <v>4</v>
      </c>
      <c r="F3" s="8" t="s">
        <v>71</v>
      </c>
      <c r="G3" s="9"/>
      <c r="H3" s="10">
        <f>D35</f>
        <v>14469</v>
      </c>
      <c r="I3" s="11" t="s">
        <v>37</v>
      </c>
    </row>
    <row r="4" spans="1:11" ht="15.6" x14ac:dyDescent="0.3">
      <c r="A4" s="47" t="s">
        <v>5</v>
      </c>
      <c r="B4" s="48">
        <v>294</v>
      </c>
      <c r="C4" s="48">
        <v>105</v>
      </c>
      <c r="D4" s="48">
        <v>399</v>
      </c>
      <c r="F4" s="12" t="s">
        <v>38</v>
      </c>
      <c r="G4" s="13"/>
      <c r="H4" s="14">
        <f>-D30</f>
        <v>-8608</v>
      </c>
      <c r="I4" s="15" t="s">
        <v>39</v>
      </c>
    </row>
    <row r="5" spans="1:11" ht="15.6" x14ac:dyDescent="0.3">
      <c r="A5" s="49" t="s">
        <v>6</v>
      </c>
      <c r="B5" s="50">
        <v>37</v>
      </c>
      <c r="C5" s="50">
        <v>25</v>
      </c>
      <c r="D5" s="50">
        <v>62</v>
      </c>
      <c r="F5" s="12" t="s">
        <v>40</v>
      </c>
      <c r="G5" s="13"/>
      <c r="H5" s="14">
        <f>-D31</f>
        <v>-4</v>
      </c>
      <c r="I5" s="15" t="s">
        <v>41</v>
      </c>
    </row>
    <row r="6" spans="1:11" ht="15.6" x14ac:dyDescent="0.3">
      <c r="A6" s="47" t="s">
        <v>7</v>
      </c>
      <c r="B6" s="48">
        <v>20</v>
      </c>
      <c r="C6" s="48">
        <v>3</v>
      </c>
      <c r="D6" s="48">
        <v>23</v>
      </c>
      <c r="F6" s="12"/>
      <c r="G6" s="13"/>
      <c r="H6" s="14">
        <f>-D33</f>
        <v>-18</v>
      </c>
      <c r="I6" s="15" t="s">
        <v>42</v>
      </c>
    </row>
    <row r="7" spans="1:11" ht="15.6" x14ac:dyDescent="0.3">
      <c r="A7" s="47" t="s">
        <v>8</v>
      </c>
      <c r="B7" s="48">
        <v>27</v>
      </c>
      <c r="C7" s="48">
        <v>5</v>
      </c>
      <c r="D7" s="48">
        <v>32</v>
      </c>
      <c r="F7" s="12"/>
      <c r="G7" s="13"/>
      <c r="H7" s="14">
        <f>0</f>
        <v>0</v>
      </c>
      <c r="I7" s="15" t="s">
        <v>43</v>
      </c>
    </row>
    <row r="8" spans="1:11" ht="15.6" x14ac:dyDescent="0.3">
      <c r="A8" s="47" t="s">
        <v>9</v>
      </c>
      <c r="B8" s="48">
        <v>0</v>
      </c>
      <c r="C8" s="48">
        <v>0</v>
      </c>
      <c r="D8" s="48">
        <v>0</v>
      </c>
      <c r="F8" s="16"/>
      <c r="G8" s="16"/>
      <c r="H8" s="17">
        <f>H3+SUM(H4:H7)</f>
        <v>5839</v>
      </c>
      <c r="I8" s="18"/>
    </row>
    <row r="9" spans="1:11" ht="15.6" x14ac:dyDescent="0.3">
      <c r="A9" s="49" t="s">
        <v>10</v>
      </c>
      <c r="B9" s="50">
        <v>0</v>
      </c>
      <c r="C9" s="50">
        <v>0</v>
      </c>
      <c r="D9" s="50">
        <v>0</v>
      </c>
      <c r="F9" s="63" t="s">
        <v>44</v>
      </c>
      <c r="G9" s="64"/>
      <c r="H9" s="14"/>
      <c r="I9" s="18"/>
      <c r="K9" s="4"/>
    </row>
    <row r="10" spans="1:11" ht="15.6" x14ac:dyDescent="0.3">
      <c r="A10" s="47" t="s">
        <v>11</v>
      </c>
      <c r="B10" s="48">
        <v>745</v>
      </c>
      <c r="C10" s="48">
        <v>122</v>
      </c>
      <c r="D10" s="48">
        <v>867</v>
      </c>
      <c r="F10" s="19" t="s">
        <v>45</v>
      </c>
      <c r="G10" s="20">
        <f>SUM(D17)</f>
        <v>2824</v>
      </c>
      <c r="H10" s="21"/>
      <c r="I10" s="18"/>
    </row>
    <row r="11" spans="1:11" ht="15.6" x14ac:dyDescent="0.3">
      <c r="A11" s="47" t="s">
        <v>12</v>
      </c>
      <c r="B11" s="48">
        <v>0</v>
      </c>
      <c r="C11" s="48">
        <v>0</v>
      </c>
      <c r="D11" s="48">
        <v>0</v>
      </c>
      <c r="F11" s="22" t="s">
        <v>46</v>
      </c>
      <c r="G11" s="23">
        <f>SUM(D18:D29)</f>
        <v>1536</v>
      </c>
      <c r="H11" s="18"/>
      <c r="I11" s="24"/>
    </row>
    <row r="12" spans="1:11" ht="15.6" x14ac:dyDescent="0.3">
      <c r="A12" s="47" t="s">
        <v>13</v>
      </c>
      <c r="B12" s="48">
        <v>0</v>
      </c>
      <c r="C12" s="48">
        <v>0</v>
      </c>
      <c r="D12" s="48">
        <v>0</v>
      </c>
      <c r="F12" s="25" t="s">
        <v>47</v>
      </c>
      <c r="G12" s="26">
        <f>SUM(G10:G11)</f>
        <v>4360</v>
      </c>
      <c r="H12" s="18"/>
      <c r="I12" s="18"/>
    </row>
    <row r="13" spans="1:11" ht="15.6" x14ac:dyDescent="0.3">
      <c r="A13" s="47" t="s">
        <v>14</v>
      </c>
      <c r="B13" s="48">
        <v>10</v>
      </c>
      <c r="C13" s="48">
        <v>2</v>
      </c>
      <c r="D13" s="48">
        <v>12</v>
      </c>
      <c r="F13" s="16"/>
      <c r="G13" s="16"/>
      <c r="H13" s="18"/>
      <c r="I13" s="18"/>
    </row>
    <row r="14" spans="1:11" ht="15.6" x14ac:dyDescent="0.3">
      <c r="A14" s="47" t="s">
        <v>15</v>
      </c>
      <c r="B14" s="48">
        <v>11</v>
      </c>
      <c r="C14" s="48">
        <v>26</v>
      </c>
      <c r="D14" s="48">
        <v>37</v>
      </c>
      <c r="F14" s="16"/>
      <c r="G14" s="16"/>
      <c r="H14" s="18"/>
      <c r="I14" s="18"/>
    </row>
    <row r="15" spans="1:11" ht="15.6" x14ac:dyDescent="0.3">
      <c r="A15" s="47" t="s">
        <v>16</v>
      </c>
      <c r="B15" s="48">
        <v>19</v>
      </c>
      <c r="C15" s="48">
        <v>23</v>
      </c>
      <c r="D15" s="48">
        <v>42</v>
      </c>
      <c r="F15" s="65" t="s">
        <v>48</v>
      </c>
      <c r="G15" s="66"/>
      <c r="H15" s="15" t="s">
        <v>49</v>
      </c>
      <c r="I15" s="27">
        <f>SUM(D4:D7)</f>
        <v>516</v>
      </c>
    </row>
    <row r="16" spans="1:11" ht="15.6" x14ac:dyDescent="0.3">
      <c r="A16" s="47" t="s">
        <v>17</v>
      </c>
      <c r="B16" s="48">
        <v>0</v>
      </c>
      <c r="C16" s="48">
        <v>0</v>
      </c>
      <c r="D16" s="48">
        <v>0</v>
      </c>
      <c r="F16" s="19" t="s">
        <v>45</v>
      </c>
      <c r="G16" s="20">
        <f>SUM(D4,D6:D8,D10:D16)</f>
        <v>1412</v>
      </c>
      <c r="H16" s="18"/>
      <c r="I16" s="28"/>
    </row>
    <row r="17" spans="1:9" x14ac:dyDescent="0.3">
      <c r="A17" s="51" t="s">
        <v>18</v>
      </c>
      <c r="B17" s="52">
        <v>2290</v>
      </c>
      <c r="C17" s="52">
        <v>534</v>
      </c>
      <c r="D17" s="52">
        <v>2824</v>
      </c>
      <c r="F17" s="22" t="s">
        <v>46</v>
      </c>
      <c r="G17" s="23">
        <f>SUM(D5,D9)</f>
        <v>62</v>
      </c>
      <c r="H17" s="15" t="s">
        <v>50</v>
      </c>
      <c r="I17" s="27">
        <v>0</v>
      </c>
    </row>
    <row r="18" spans="1:9" ht="15.6" x14ac:dyDescent="0.3">
      <c r="A18" s="53" t="s">
        <v>19</v>
      </c>
      <c r="B18" s="54">
        <v>7</v>
      </c>
      <c r="C18" s="54">
        <v>0</v>
      </c>
      <c r="D18" s="54">
        <v>7</v>
      </c>
      <c r="F18" s="29" t="s">
        <v>47</v>
      </c>
      <c r="G18" s="30">
        <f>SUM(G16:G17)</f>
        <v>1474</v>
      </c>
      <c r="H18" s="18"/>
      <c r="I18" s="28"/>
    </row>
    <row r="19" spans="1:9" ht="15.6" x14ac:dyDescent="0.3">
      <c r="A19" s="53" t="s">
        <v>20</v>
      </c>
      <c r="B19" s="54">
        <v>18</v>
      </c>
      <c r="C19" s="54">
        <v>9</v>
      </c>
      <c r="D19" s="54">
        <v>27</v>
      </c>
      <c r="F19" s="16"/>
      <c r="G19" s="16"/>
      <c r="H19" s="15" t="s">
        <v>51</v>
      </c>
      <c r="I19" s="27">
        <f>SUM(D8)</f>
        <v>0</v>
      </c>
    </row>
    <row r="20" spans="1:9" ht="15.6" x14ac:dyDescent="0.3">
      <c r="A20" s="53" t="s">
        <v>21</v>
      </c>
      <c r="B20" s="54">
        <v>0</v>
      </c>
      <c r="C20" s="54">
        <v>0</v>
      </c>
      <c r="D20" s="54">
        <v>0</v>
      </c>
      <c r="F20" s="16"/>
      <c r="G20" s="16"/>
      <c r="H20" s="18"/>
      <c r="I20" s="28"/>
    </row>
    <row r="21" spans="1:9" ht="15.6" x14ac:dyDescent="0.3">
      <c r="A21" s="53" t="s">
        <v>22</v>
      </c>
      <c r="B21" s="54">
        <v>467</v>
      </c>
      <c r="C21" s="54">
        <v>126</v>
      </c>
      <c r="D21" s="54">
        <v>593</v>
      </c>
      <c r="F21" s="67" t="s">
        <v>52</v>
      </c>
      <c r="G21" s="68"/>
      <c r="H21" s="15" t="s">
        <v>53</v>
      </c>
      <c r="I21" s="27">
        <f>SUM(D9)</f>
        <v>0</v>
      </c>
    </row>
    <row r="22" spans="1:9" ht="15.6" x14ac:dyDescent="0.3">
      <c r="A22" s="53" t="s">
        <v>23</v>
      </c>
      <c r="B22" s="54">
        <v>15</v>
      </c>
      <c r="C22" s="54">
        <v>0</v>
      </c>
      <c r="D22" s="54">
        <v>15</v>
      </c>
      <c r="F22" s="19" t="s">
        <v>45</v>
      </c>
      <c r="G22" s="20">
        <f>SUM(D34)</f>
        <v>2</v>
      </c>
      <c r="H22" s="18"/>
      <c r="I22" s="28"/>
    </row>
    <row r="23" spans="1:9" x14ac:dyDescent="0.3">
      <c r="A23" s="53" t="s">
        <v>24</v>
      </c>
      <c r="B23" s="54">
        <v>23</v>
      </c>
      <c r="C23" s="54">
        <v>10</v>
      </c>
      <c r="D23" s="54">
        <v>33</v>
      </c>
      <c r="F23" s="22" t="s">
        <v>46</v>
      </c>
      <c r="G23" s="23">
        <v>0</v>
      </c>
      <c r="H23" s="15" t="s">
        <v>54</v>
      </c>
      <c r="I23" s="27">
        <f>SUM(D10:D16)</f>
        <v>958</v>
      </c>
    </row>
    <row r="24" spans="1:9" ht="15.6" x14ac:dyDescent="0.3">
      <c r="A24" s="53" t="s">
        <v>25</v>
      </c>
      <c r="B24" s="54">
        <v>5</v>
      </c>
      <c r="C24" s="54">
        <v>0</v>
      </c>
      <c r="D24" s="54">
        <v>5</v>
      </c>
      <c r="F24" s="31" t="s">
        <v>47</v>
      </c>
      <c r="G24" s="32">
        <f>SUM(G22:G23)</f>
        <v>2</v>
      </c>
      <c r="H24" s="18"/>
      <c r="I24" s="28"/>
    </row>
    <row r="25" spans="1:9" ht="15.6" x14ac:dyDescent="0.3">
      <c r="A25" s="53" t="s">
        <v>26</v>
      </c>
      <c r="B25" s="54">
        <v>21</v>
      </c>
      <c r="C25" s="54">
        <v>22</v>
      </c>
      <c r="D25" s="54">
        <v>43</v>
      </c>
      <c r="F25" s="16"/>
      <c r="G25" s="16"/>
      <c r="H25" s="15" t="s">
        <v>55</v>
      </c>
      <c r="I25" s="33">
        <f>0</f>
        <v>0</v>
      </c>
    </row>
    <row r="26" spans="1:9" ht="15.6" x14ac:dyDescent="0.3">
      <c r="A26" s="53" t="s">
        <v>27</v>
      </c>
      <c r="B26" s="54">
        <v>35</v>
      </c>
      <c r="C26" s="54">
        <v>5</v>
      </c>
      <c r="D26" s="54">
        <v>40</v>
      </c>
      <c r="F26" s="16"/>
      <c r="G26" s="16"/>
      <c r="H26" s="18"/>
      <c r="I26" s="28"/>
    </row>
    <row r="27" spans="1:9" ht="15.6" x14ac:dyDescent="0.3">
      <c r="A27" s="53" t="s">
        <v>28</v>
      </c>
      <c r="B27" s="54">
        <v>296</v>
      </c>
      <c r="C27" s="54">
        <v>271</v>
      </c>
      <c r="D27" s="54">
        <v>567</v>
      </c>
      <c r="F27" s="69" t="s">
        <v>56</v>
      </c>
      <c r="G27" s="70"/>
      <c r="H27" s="18"/>
      <c r="I27" s="34">
        <f>SUM(I15,I17,I19,I21,I23,I25)</f>
        <v>1474</v>
      </c>
    </row>
    <row r="28" spans="1:9" ht="15.6" x14ac:dyDescent="0.3">
      <c r="A28" s="53" t="s">
        <v>29</v>
      </c>
      <c r="B28" s="54">
        <v>172</v>
      </c>
      <c r="C28" s="54">
        <v>33</v>
      </c>
      <c r="D28" s="54">
        <v>205</v>
      </c>
      <c r="F28" s="19" t="s">
        <v>47</v>
      </c>
      <c r="G28" s="20">
        <f>SUM(D32)</f>
        <v>3</v>
      </c>
      <c r="H28" s="18"/>
      <c r="I28" s="18"/>
    </row>
    <row r="29" spans="1:9" ht="15.6" x14ac:dyDescent="0.3">
      <c r="A29" s="53" t="s">
        <v>30</v>
      </c>
      <c r="B29" s="54">
        <v>1</v>
      </c>
      <c r="C29" s="54">
        <v>0</v>
      </c>
      <c r="D29" s="54">
        <v>1</v>
      </c>
      <c r="F29" s="35"/>
      <c r="G29" s="16"/>
      <c r="H29" s="18"/>
      <c r="I29" s="18"/>
    </row>
    <row r="30" spans="1:9" ht="15.6" x14ac:dyDescent="0.3">
      <c r="A30" s="3" t="s">
        <v>31</v>
      </c>
      <c r="B30" s="4">
        <v>7132</v>
      </c>
      <c r="C30" s="4">
        <v>1476</v>
      </c>
      <c r="D30" s="4">
        <v>8608</v>
      </c>
      <c r="F30" s="16"/>
      <c r="G30" s="16"/>
      <c r="H30" s="18"/>
      <c r="I30" s="18"/>
    </row>
    <row r="31" spans="1:9" ht="15.6" x14ac:dyDescent="0.3">
      <c r="A31" s="3" t="s">
        <v>32</v>
      </c>
      <c r="B31" s="4">
        <v>2</v>
      </c>
      <c r="C31" s="4">
        <v>2</v>
      </c>
      <c r="D31" s="4">
        <v>4</v>
      </c>
      <c r="F31" s="59" t="s">
        <v>57</v>
      </c>
      <c r="G31" s="60"/>
      <c r="H31" s="18"/>
      <c r="I31" s="18"/>
    </row>
    <row r="32" spans="1:9" ht="15.6" x14ac:dyDescent="0.3">
      <c r="A32" s="55" t="s">
        <v>33</v>
      </c>
      <c r="B32" s="56">
        <v>1</v>
      </c>
      <c r="C32" s="56">
        <v>2</v>
      </c>
      <c r="D32" s="56">
        <v>3</v>
      </c>
      <c r="F32" s="19" t="s">
        <v>47</v>
      </c>
      <c r="G32" s="20">
        <v>0</v>
      </c>
      <c r="H32" s="15"/>
      <c r="I32" s="18"/>
    </row>
    <row r="33" spans="1:10" ht="15.6" x14ac:dyDescent="0.3">
      <c r="A33" s="3" t="s">
        <v>34</v>
      </c>
      <c r="B33" s="4">
        <v>8</v>
      </c>
      <c r="C33" s="4">
        <v>10</v>
      </c>
      <c r="D33" s="4">
        <v>18</v>
      </c>
      <c r="F33" s="16"/>
      <c r="G33" s="36"/>
      <c r="H33" s="18"/>
      <c r="I33"/>
    </row>
    <row r="34" spans="1:10" ht="15.6" x14ac:dyDescent="0.3">
      <c r="A34" s="57" t="s">
        <v>35</v>
      </c>
      <c r="B34" s="58">
        <v>1</v>
      </c>
      <c r="C34" s="58">
        <v>1</v>
      </c>
      <c r="D34" s="58">
        <v>2</v>
      </c>
      <c r="F34" s="16"/>
      <c r="G34" s="37">
        <f>SUM(G12,G18,G24,G28,G32)</f>
        <v>5839</v>
      </c>
      <c r="H34" s="18"/>
      <c r="I34"/>
    </row>
    <row r="35" spans="1:10" ht="15.6" x14ac:dyDescent="0.3">
      <c r="A35" s="3" t="s">
        <v>36</v>
      </c>
      <c r="B35" s="4">
        <v>11657</v>
      </c>
      <c r="C35" s="4">
        <v>2812</v>
      </c>
      <c r="D35" s="4">
        <v>14469</v>
      </c>
      <c r="F35"/>
      <c r="G35"/>
      <c r="H35" s="18"/>
      <c r="I35"/>
    </row>
    <row r="36" spans="1:10" ht="15.6" x14ac:dyDescent="0.3">
      <c r="F36"/>
      <c r="G36"/>
      <c r="H36" s="18"/>
      <c r="I36"/>
    </row>
    <row r="37" spans="1:10" x14ac:dyDescent="0.3">
      <c r="F37" s="19" t="s">
        <v>58</v>
      </c>
      <c r="G37" s="19"/>
      <c r="H37" s="38"/>
      <c r="I37"/>
    </row>
    <row r="38" spans="1:10" x14ac:dyDescent="0.3">
      <c r="F38" s="19" t="s">
        <v>59</v>
      </c>
      <c r="G38" s="19"/>
      <c r="H38" s="38"/>
      <c r="I38"/>
    </row>
    <row r="39" spans="1:10" x14ac:dyDescent="0.3">
      <c r="F39" s="19"/>
      <c r="G39" s="19"/>
      <c r="H39" s="38"/>
      <c r="I39"/>
    </row>
    <row r="40" spans="1:10" x14ac:dyDescent="0.3">
      <c r="F40" s="39" t="s">
        <v>44</v>
      </c>
      <c r="G40" s="39" t="s">
        <v>60</v>
      </c>
      <c r="H40" s="38"/>
      <c r="I40" s="40" t="s">
        <v>61</v>
      </c>
    </row>
    <row r="41" spans="1:10" x14ac:dyDescent="0.3">
      <c r="F41" s="31" t="s">
        <v>62</v>
      </c>
      <c r="G41" s="41">
        <v>0</v>
      </c>
      <c r="H41" s="38"/>
      <c r="I41"/>
    </row>
    <row r="42" spans="1:10" x14ac:dyDescent="0.3">
      <c r="F42" s="29" t="s">
        <v>63</v>
      </c>
      <c r="G42" s="42">
        <f>SUM(D5)</f>
        <v>62</v>
      </c>
      <c r="H42" s="38"/>
      <c r="I42"/>
    </row>
    <row r="43" spans="1:10" ht="15.6" x14ac:dyDescent="0.3">
      <c r="F43" s="29" t="s">
        <v>64</v>
      </c>
      <c r="G43" s="42">
        <f>SUM(D9)</f>
        <v>0</v>
      </c>
      <c r="H43" s="18"/>
      <c r="I43"/>
    </row>
    <row r="44" spans="1:10" ht="15.6" x14ac:dyDescent="0.3">
      <c r="F44" s="29" t="s">
        <v>65</v>
      </c>
      <c r="G44" s="42">
        <v>0</v>
      </c>
      <c r="H44" s="18"/>
      <c r="I44"/>
    </row>
    <row r="45" spans="1:10" ht="15.6" x14ac:dyDescent="0.3">
      <c r="F45" s="31" t="s">
        <v>66</v>
      </c>
      <c r="G45" s="41">
        <v>0</v>
      </c>
      <c r="H45" s="18"/>
      <c r="I45"/>
    </row>
    <row r="46" spans="1:10" ht="51.6" x14ac:dyDescent="0.3">
      <c r="F46" s="31" t="s">
        <v>67</v>
      </c>
      <c r="G46" s="43">
        <v>0</v>
      </c>
      <c r="H46" s="18"/>
      <c r="I46" s="44" t="s">
        <v>68</v>
      </c>
      <c r="J46" s="45">
        <f>SUM(D44,D45,D46,D47)</f>
        <v>0</v>
      </c>
    </row>
    <row r="47" spans="1:10" ht="39" x14ac:dyDescent="0.3">
      <c r="F47" s="31"/>
      <c r="G47" s="41"/>
      <c r="H47" s="18"/>
      <c r="I47" s="44" t="s">
        <v>69</v>
      </c>
    </row>
    <row r="48" spans="1:10" x14ac:dyDescent="0.3">
      <c r="F48" s="19"/>
      <c r="G48" s="23">
        <f>SUM(G41:G47)</f>
        <v>62</v>
      </c>
      <c r="H48" s="46">
        <f>SUM(G11,G17,G23)-SUM(D18:D29)</f>
        <v>62</v>
      </c>
      <c r="I48" s="15" t="s">
        <v>70</v>
      </c>
    </row>
    <row r="49" spans="6:8" x14ac:dyDescent="0.3">
      <c r="F49" s="4"/>
      <c r="G49" s="4"/>
      <c r="H49" s="5"/>
    </row>
    <row r="50" spans="6:8" x14ac:dyDescent="0.3">
      <c r="F50" s="4"/>
      <c r="G50" s="4"/>
      <c r="H50" s="5"/>
    </row>
    <row r="51" spans="6:8" x14ac:dyDescent="0.3">
      <c r="F51" s="4"/>
      <c r="G51" s="4"/>
      <c r="H51" s="5"/>
    </row>
  </sheetData>
  <mergeCells count="7">
    <mergeCell ref="F31:G31"/>
    <mergeCell ref="A2:G2"/>
    <mergeCell ref="A1:G1"/>
    <mergeCell ref="F9:G9"/>
    <mergeCell ref="F15:G15"/>
    <mergeCell ref="F21:G21"/>
    <mergeCell ref="F27:G2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72fbbd9-b6f1-4d5e-8635-0af5b27df7d1" xsi:nil="true"/>
    <lcf76f155ced4ddcb4097134ff3c332f xmlns="04f3e540-9c69-4352-862b-3b902965ebc5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1C4CF65525C740830796F6B3EBF98F" ma:contentTypeVersion="18" ma:contentTypeDescription="Create a new document." ma:contentTypeScope="" ma:versionID="5f74dfbd5f1b3cbc53b5d4519d5c5dbf">
  <xsd:schema xmlns:xsd="http://www.w3.org/2001/XMLSchema" xmlns:xs="http://www.w3.org/2001/XMLSchema" xmlns:p="http://schemas.microsoft.com/office/2006/metadata/properties" xmlns:ns2="372fbbd9-b6f1-4d5e-8635-0af5b27df7d1" xmlns:ns3="04f3e540-9c69-4352-862b-3b902965ebc5" targetNamespace="http://schemas.microsoft.com/office/2006/metadata/properties" ma:root="true" ma:fieldsID="eeccedf0713fd366e3a0b1c2cf0fbdb6" ns2:_="" ns3:_="">
    <xsd:import namespace="372fbbd9-b6f1-4d5e-8635-0af5b27df7d1"/>
    <xsd:import namespace="04f3e540-9c69-4352-862b-3b902965ebc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Location" minOccurs="0"/>
                <xsd:element ref="ns3:MediaServiceSearchPropertie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2fbbd9-b6f1-4d5e-8635-0af5b27df7d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d2bc1669-1859-4a0c-8ac9-1792aca3a628}" ma:internalName="TaxCatchAll" ma:showField="CatchAllData" ma:web="372fbbd9-b6f1-4d5e-8635-0af5b27df7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f3e540-9c69-4352-862b-3b902965eb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a65e505e-eb63-4a59-99b9-9b9c9aedbca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1D485E-44C6-4062-81CB-A2C818C07C5E}">
  <ds:schemaRefs>
    <ds:schemaRef ds:uri="http://schemas.microsoft.com/office/2006/metadata/properties"/>
    <ds:schemaRef ds:uri="http://schemas.microsoft.com/office/infopath/2007/PartnerControls"/>
    <ds:schemaRef ds:uri="372fbbd9-b6f1-4d5e-8635-0af5b27df7d1"/>
    <ds:schemaRef ds:uri="04f3e540-9c69-4352-862b-3b902965ebc5"/>
  </ds:schemaRefs>
</ds:datastoreItem>
</file>

<file path=customXml/itemProps2.xml><?xml version="1.0" encoding="utf-8"?>
<ds:datastoreItem xmlns:ds="http://schemas.openxmlformats.org/officeDocument/2006/customXml" ds:itemID="{DAFBF3EA-773B-4EC0-94A9-732DC44566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2fbbd9-b6f1-4d5e-8635-0af5b27df7d1"/>
    <ds:schemaRef ds:uri="04f3e540-9c69-4352-862b-3b902965eb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6F40863-4BDB-47E9-86E0-11BFA340DF2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Zimmermann</dc:creator>
  <cp:lastModifiedBy>Katie Zimmermann</cp:lastModifiedBy>
  <dcterms:created xsi:type="dcterms:W3CDTF">2024-01-12T22:41:52Z</dcterms:created>
  <dcterms:modified xsi:type="dcterms:W3CDTF">2024-01-15T23:23:01Z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0x010100511C4CF65525C740830796F6B3EBF98F</vt:lpwstr>
  </property>
  <property fmtid="{D5CDD505-2E9C-101B-9397-08002B2CF9AE}" pid="3" name="MediaServiceImageTags">
    <vt:lpwstr/>
  </property>
</Properties>
</file>