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56E34125-6F07-4B80-81D0-002CADF395CD}" xr6:coauthVersionLast="47" xr6:coauthVersionMax="47" xr10:uidLastSave="{A2B1E033-F8BC-40E0-A4FB-B320581F6894}"/>
  <bookViews>
    <workbookView xWindow="28680" yWindow="75" windowWidth="29040" windowHeight="15720" xr2:uid="{9F280C9A-C484-4216-B0BD-11A4B3967188}"/>
  </bookViews>
  <sheets>
    <sheet name="Sheet1" sheetId="1" r:id="rId1"/>
  </sheets>
  <definedNames>
    <definedName name="_xlnm._FilterDatabase" localSheetId="0" hidden="1">Sheet1!$A$3:$D$109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G45" i="1"/>
  <c r="G44" i="1"/>
  <c r="G43" i="1"/>
  <c r="I41" i="1"/>
  <c r="I25" i="1"/>
  <c r="I23" i="1"/>
  <c r="I21" i="1"/>
  <c r="I19" i="1"/>
  <c r="I17" i="1"/>
  <c r="I15" i="1"/>
  <c r="G32" i="1"/>
  <c r="G28" i="1"/>
  <c r="G23" i="1"/>
  <c r="G22" i="1"/>
  <c r="G17" i="1"/>
  <c r="G16" i="1"/>
  <c r="G18" i="1" s="1"/>
  <c r="G11" i="1"/>
  <c r="G10" i="1"/>
  <c r="H7" i="1"/>
  <c r="H6" i="1"/>
  <c r="H5" i="1"/>
  <c r="H4" i="1"/>
  <c r="H3" i="1"/>
  <c r="G46" i="1" l="1"/>
  <c r="I27" i="1"/>
  <c r="G24" i="1"/>
  <c r="G12" i="1"/>
  <c r="G34" i="1" s="1"/>
  <c r="H8" i="1"/>
</calcChain>
</file>

<file path=xl/sharedStrings.xml><?xml version="1.0" encoding="utf-8"?>
<sst xmlns="http://schemas.openxmlformats.org/spreadsheetml/2006/main" count="153" uniqueCount="142">
  <si>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</si>
  <si>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</si>
  <si>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</si>
  <si>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</si>
  <si>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</si>
  <si>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</si>
  <si>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</si>
  <si>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</si>
  <si>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</si>
  <si>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</si>
  <si>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</si>
  <si>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</si>
  <si>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</si>
  <si>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</si>
  <si>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</si>
  <si>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</si>
  <si>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</si>
  <si>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</si>
  <si>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</si>
  <si>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</si>
  <si>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</si>
  <si>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</si>
  <si>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NOTES:</t>
  </si>
  <si>
    <t>Adjacent County Who Do Not Have a Local Library</t>
  </si>
  <si>
    <t>Circ</t>
  </si>
  <si>
    <t>Circulations to Langlade County residents who reside outside the city of Antigo</t>
  </si>
  <si>
    <t xml:space="preserve">Marathon </t>
  </si>
  <si>
    <t>Price</t>
  </si>
  <si>
    <t xml:space="preserve">Taylor </t>
  </si>
  <si>
    <t>All W/O minus Lincoln Clark, Forest</t>
  </si>
  <si>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</si>
  <si>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</si>
  <si>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</si>
  <si>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</si>
  <si>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</si>
  <si>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</si>
  <si>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Ccl-Greenwood, city of</t>
  </si>
  <si>
    <t>Ccl-Owen, city of</t>
  </si>
  <si>
    <t>Cc-Seif, twnshp of</t>
  </si>
  <si>
    <t>Ccl-Thorp, city of</t>
  </si>
  <si>
    <t>Cc-Unity, village of</t>
  </si>
  <si>
    <t>Cc-Weston, twnshp of</t>
  </si>
  <si>
    <t>Fcl-Wabeno, twnshp of</t>
  </si>
  <si>
    <t>Lcl-Antigo, city of</t>
  </si>
  <si>
    <t>Lcl-Neva, twnshp of</t>
  </si>
  <si>
    <t>Lcl-Norwood, twnshp of</t>
  </si>
  <si>
    <t>Lcl-Parrish, twnshp of</t>
  </si>
  <si>
    <t>Lcl-Summit, twnshp of</t>
  </si>
  <si>
    <t>Lcl-Upham, twnshp of</t>
  </si>
  <si>
    <t>Lcl-Vilas, twnshp of</t>
  </si>
  <si>
    <t>Lcl-Wolf River, twnshp of</t>
  </si>
  <si>
    <t>Lil-Merrill, city of</t>
  </si>
  <si>
    <t>Lil-Tomahawk, city of</t>
  </si>
  <si>
    <t>Li-Birch, twnshp of</t>
  </si>
  <si>
    <t>Li-Bradley, twnshp of</t>
  </si>
  <si>
    <t>Li-Corning, twnshp of</t>
  </si>
  <si>
    <t>Li-Harding, twnshp of</t>
  </si>
  <si>
    <t>Li-Harrison, twnshp of</t>
  </si>
  <si>
    <t>Li-King, twnshp of</t>
  </si>
  <si>
    <t>Li-Merrill, twnshp of</t>
  </si>
  <si>
    <t>Li-Pine River, twnshp of</t>
  </si>
  <si>
    <t>Li-Rockfalls, twnshp of</t>
  </si>
  <si>
    <t>Li-Russell, twnshp of</t>
  </si>
  <si>
    <t>Li-Schley, twnshp of</t>
  </si>
  <si>
    <t>Li-Scott, twnshp of</t>
  </si>
  <si>
    <t>Li-Skanawan, twnshp of</t>
  </si>
  <si>
    <t>Li-Somo, twnshp of</t>
  </si>
  <si>
    <t>Li-Tomahawk, twnshp of</t>
  </si>
  <si>
    <t>Li-Wilson, township of</t>
  </si>
  <si>
    <t>Mcl-Athens, village of</t>
  </si>
  <si>
    <t>Mcl-Berlin, twnshp of</t>
  </si>
  <si>
    <t>Mcl-Bern, twnshp of</t>
  </si>
  <si>
    <t>Mcl-Bevent, twnshp of</t>
  </si>
  <si>
    <t>Mcl-Cassel, twnshp of</t>
  </si>
  <si>
    <t>Mcl-Easton, twnshp of</t>
  </si>
  <si>
    <t>Mcl-Green Valley, twnshp of</t>
  </si>
  <si>
    <t>Mcl-Halsey, twnshp of</t>
  </si>
  <si>
    <t>Mcl-Hamburg, twnshp of</t>
  </si>
  <si>
    <t>Mcl-Hewitt, twnshp of</t>
  </si>
  <si>
    <t>Mcl-Holton, twnshp of</t>
  </si>
  <si>
    <t>Mcl-Hull, twnshp of</t>
  </si>
  <si>
    <t>Mcl-Knowlton, twnshp of</t>
  </si>
  <si>
    <t>Mcl-Kronenwetter, village of</t>
  </si>
  <si>
    <t>Mcl-Maine, village of</t>
  </si>
  <si>
    <t>Mcl-Marathon, twnshp of</t>
  </si>
  <si>
    <t>Mcl-Marathon City, village of</t>
  </si>
  <si>
    <t>Mcl-Mosinee, city of</t>
  </si>
  <si>
    <t>Mcl-Rothschild, village of</t>
  </si>
  <si>
    <t>Mcl-Rib Falls, twnshp of</t>
  </si>
  <si>
    <t>Mcl-Ringle, twnshp of</t>
  </si>
  <si>
    <t>Mcl-Rib Mountain, twnshp of</t>
  </si>
  <si>
    <t>Mcl-Schofield, city of</t>
  </si>
  <si>
    <t>Mcl-Spencer, village of</t>
  </si>
  <si>
    <t>Mcl-Spencer, twnshp of</t>
  </si>
  <si>
    <t>Mcl-Stettin, twnshp of</t>
  </si>
  <si>
    <t>Mcl-Texas, twnshp of</t>
  </si>
  <si>
    <t>Mcl-Wausau, city of</t>
  </si>
  <si>
    <t>Mcl-Weston, twnshp of</t>
  </si>
  <si>
    <t>Mcl-Weston, village of</t>
  </si>
  <si>
    <t>Oc-Cassian, twnshp of</t>
  </si>
  <si>
    <t>Ocl-Crescent, twnshp of</t>
  </si>
  <si>
    <t>Oc-Hazelhurst, twnshp of</t>
  </si>
  <si>
    <t>Ocl-Minocqua, twnshp of</t>
  </si>
  <si>
    <t>Ocl-Newbold, twnshp of</t>
  </si>
  <si>
    <t>Oc-Nokomis, twnshp of</t>
  </si>
  <si>
    <t>Ocl-Pelican, twnshp of</t>
  </si>
  <si>
    <t>Ocl-Pine Lake, twnshp of</t>
  </si>
  <si>
    <t>Ocl-Rhinelander, city of</t>
  </si>
  <si>
    <t>Ocl-Three Lakes, twnshp of</t>
  </si>
  <si>
    <t>Oc-Woodboro, twnshp of</t>
  </si>
  <si>
    <t>Oc-Woodruff, twnshp of</t>
  </si>
  <si>
    <t>Tcl-Medford, city of</t>
  </si>
  <si>
    <t>Tc-Browning, twnshp of</t>
  </si>
  <si>
    <t>Tc-Ford, twnshp of</t>
  </si>
  <si>
    <t>Tc-Goodrich, twnshp of</t>
  </si>
  <si>
    <t>Tc-Little Black, twnshp of</t>
  </si>
  <si>
    <t>Tc-Mckinley, twnshp of</t>
  </si>
  <si>
    <t>Tc-Medford, twnshp of</t>
  </si>
  <si>
    <t>Tc-Rib Lake, twnshp of</t>
  </si>
  <si>
    <t>Tc-Roosevelt, twnshp of</t>
  </si>
  <si>
    <t>Tc-Taft, twnshp of</t>
  </si>
  <si>
    <t>Tcl-Westboro, twnshp of</t>
  </si>
  <si>
    <t>Tcl-Stetsonville, village of</t>
  </si>
  <si>
    <t>WI-Dane County</t>
  </si>
  <si>
    <t>WI-Outagamie County</t>
  </si>
  <si>
    <t>WI-Racine County</t>
  </si>
  <si>
    <t>WI-Rock County</t>
  </si>
  <si>
    <t>WI-Trempealeau County</t>
  </si>
  <si>
    <t>Non Wisconsin Resident</t>
  </si>
  <si>
    <t>Interlibrary Loan</t>
  </si>
  <si>
    <t>Cht-Estella, twnshp of</t>
  </si>
  <si>
    <t>Ocncl-Oconto, city of</t>
  </si>
  <si>
    <t>Prc-Knox, twnshp of</t>
  </si>
  <si>
    <t>Prcl-Ogema, twnshp of</t>
  </si>
  <si>
    <t>Prc-Spirit, twnshp of</t>
  </si>
  <si>
    <t>Vc-Arbor Vitae, twnshp of</t>
  </si>
  <si>
    <t>Vcl-Lac Du Flambeau, twnshp of</t>
  </si>
  <si>
    <t>Pocl-Stevens Point, city of</t>
  </si>
  <si>
    <t>Shcl-Eland, village of</t>
  </si>
  <si>
    <t>Woc-Saratoga, twnshp of</t>
  </si>
  <si>
    <t>Total</t>
  </si>
  <si>
    <t>MERRILL - T. B.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</si>
</sst>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0_);[Red]\(0.00\)"/>
    <numFmt numFmtId="166" formatCode="0.0%__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164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1" fillId="0" borderId="0" xfId="1" applyAlignment="1">
      <alignment horizontal="left"/>
    </xf>
    <xf numFmtId="38" fontId="3" fillId="2" borderId="0" xfId="1" applyNumberFormat="1" applyFont="1" applyFill="1"/>
    <xf numFmtId="0" fontId="1" fillId="0" borderId="0" xfId="1"/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4" fillId="0" borderId="0" xfId="1" applyNumberFormat="1" applyFont="1"/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3" borderId="0" xfId="1" applyFont="1" applyFill="1" applyAlignment="1">
      <alignment horizontal="left"/>
    </xf>
    <xf numFmtId="164" fontId="3" fillId="3" borderId="0" xfId="1" applyNumberFormat="1" applyFont="1" applyFill="1" applyAlignment="1">
      <alignment horizontal="left"/>
    </xf>
    <xf numFmtId="0" fontId="3" fillId="4" borderId="0" xfId="1" applyFont="1" applyFill="1" applyAlignment="1">
      <alignment horizontal="left"/>
    </xf>
    <xf numFmtId="164" fontId="3" fillId="4" borderId="0" xfId="1" applyNumberFormat="1" applyFont="1" applyFill="1" applyAlignment="1">
      <alignment horizontal="left"/>
    </xf>
    <xf numFmtId="0" fontId="3" fillId="5" borderId="0" xfId="1" applyFont="1" applyFill="1" applyAlignment="1">
      <alignment horizontal="left"/>
    </xf>
    <xf numFmtId="164" fontId="3" fillId="5" borderId="0" xfId="1" applyNumberFormat="1" applyFont="1" applyFill="1" applyAlignment="1">
      <alignment horizontal="left"/>
    </xf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3" fillId="0" borderId="0" xfId="1" applyFont="1"/>
    <xf numFmtId="0" fontId="3" fillId="0" borderId="1" xfId="1" applyFont="1" applyBorder="1" applyAlignment="1">
      <alignment horizontal="left"/>
    </xf>
    <xf numFmtId="164" fontId="5" fillId="4" borderId="0" xfId="1" applyNumberFormat="1" applyFont="1" applyFill="1" applyAlignment="1">
      <alignment horizontal="left"/>
    </xf>
    <xf numFmtId="0" fontId="6" fillId="2" borderId="0" xfId="1" applyFont="1" applyFill="1" applyAlignment="1">
      <alignment horizontal="left" wrapText="1"/>
    </xf>
    <xf numFmtId="164" fontId="5" fillId="5" borderId="0" xfId="1" applyNumberFormat="1" applyFont="1" applyFill="1" applyAlignment="1">
      <alignment horizontal="left"/>
    </xf>
    <xf numFmtId="164" fontId="4" fillId="0" borderId="0" xfId="1" applyNumberFormat="1" applyFont="1"/>
    <xf numFmtId="0" fontId="3" fillId="0" borderId="0" xfId="1" applyFont="1" applyAlignment="1">
      <alignment horizontal="left" wrapText="1"/>
    </xf>
    <xf numFmtId="164" fontId="5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1" fillId="0" borderId="0" xfId="1" applyNumberFormat="1" applyAlignment="1">
      <alignment horizontal="left"/>
    </xf>
    <xf numFmtId="3" fontId="4" fillId="0" borderId="1" xfId="1" applyNumberFormat="1" applyFont="1" applyBorder="1" applyAlignment="1">
      <alignment horizontal="left"/>
    </xf>
    <xf numFmtId="38" fontId="3" fillId="4" borderId="0" xfId="1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7" borderId="0" xfId="0" applyFont="1" applyFill="1" applyAlignment="1">
      <alignment horizontal="left"/>
    </xf>
    <xf numFmtId="164" fontId="4" fillId="7" borderId="0" xfId="0" applyNumberFormat="1" applyFont="1" applyFill="1"/>
    <xf numFmtId="0" fontId="6" fillId="4" borderId="0" xfId="0" applyFont="1" applyFill="1" applyAlignment="1">
      <alignment horizontal="left"/>
    </xf>
    <xf numFmtId="164" fontId="6" fillId="4" borderId="0" xfId="0" applyNumberFormat="1" applyFont="1" applyFill="1"/>
    <xf numFmtId="0" fontId="6" fillId="3" borderId="0" xfId="0" applyFont="1" applyFill="1" applyAlignment="1">
      <alignment horizontal="left"/>
    </xf>
    <xf numFmtId="164" fontId="6" fillId="3" borderId="0" xfId="0" applyNumberFormat="1" applyFont="1" applyFill="1"/>
    <xf numFmtId="0" fontId="6" fillId="5" borderId="0" xfId="0" applyFont="1" applyFill="1" applyAlignment="1">
      <alignment horizontal="left"/>
    </xf>
    <xf numFmtId="164" fontId="6" fillId="5" borderId="0" xfId="0" applyNumberFormat="1" applyFont="1" applyFill="1"/>
    <xf numFmtId="0" fontId="3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/>
    </xf>
    <xf numFmtId="0" fontId="3" fillId="4" borderId="0" xfId="1" applyFont="1" applyFill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3" fillId="6" borderId="0" xfId="1" applyFont="1" applyFill="1" applyAlignment="1">
      <alignment horizontal="left" vertical="center"/>
    </xf>
    <xf numFmtId="0" fontId="2" fillId="6" borderId="0" xfId="1" applyFont="1" applyFill="1" applyAlignment="1">
      <alignment horizontal="left" vertical="center"/>
    </xf>
    <xf numFmtId="0" fontId="3" fillId="7" borderId="0" xfId="1" applyFont="1" applyFill="1" applyAlignment="1">
      <alignment horizontal="left" vertical="center"/>
    </xf>
    <xf numFmtId="0" fontId="2" fillId="7" borderId="0" xfId="1" applyFont="1" applyFill="1" applyAlignment="1">
      <alignment horizontal="left" vertical="center"/>
    </xf>
    <xf numFmtId="0" fontId="8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164" fontId="0" fillId="0" borderId="0" xfId="0" applyNumberFormat="1"/>
  </cellXfs>
  <cellStyles count="2">
    <cellStyle name="Normal" xfId="0" builtinId="0"/>
    <cellStyle name="Normal 2" xfId="1" xr:uid="{01E44F6A-4576-4D8E-B243-3EF78B9E7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A51D-EB89-450E-A892-4A82464272B6}">
  <dimension ref="A1:M109"/>
  <sheetViews>
    <sheetView tabSelected="1" workbookViewId="0">
      <selection activeCell="G16" sqref="G16"/>
    </sheetView>
  </sheetViews>
  <sheetFormatPr defaultRowHeight="14.5" x14ac:dyDescent="0.35"/>
  <cols>
    <col min="1" max="1" width="32.54296875" bestFit="1" customWidth="1"/>
    <col min="4" max="4" width="12.6328125" bestFit="1" customWidth="1"/>
    <col min="6" max="6" width="59.1796875" bestFit="1" customWidth="1"/>
    <col min="7" max="7" width="9.6328125" bestFit="1" customWidth="1"/>
    <col min="8" max="8" width="36" bestFit="1" customWidth="1"/>
    <col min="9" max="9" width="10.08984375" style="36" customWidth="1"/>
  </cols>
  <sheetData>
    <row r="1" spans="1:13" ht="22.5" x14ac:dyDescent="0.35">
      <c r="A1" s="70" t="s">
        <v>30</v>
      </c>
      <c r="B1" s="70"/>
      <c r="C1" s="70"/>
      <c r="D1" s="70"/>
      <c r="E1" s="70"/>
      <c r="F1" s="70"/>
    </row>
    <row r="2" spans="1:13" x14ac:dyDescent="0.35">
      <c r="A2" s="69">
        <v>290</v>
      </c>
      <c r="B2" s="69"/>
      <c r="C2" s="69"/>
      <c r="D2" s="69"/>
      <c r="E2" s="69"/>
      <c r="F2" s="69"/>
    </row>
    <row r="3" spans="1:13" ht="15.5" x14ac:dyDescent="0.35">
      <c r="A3" s="35" t="s">
        <v>31</v>
      </c>
      <c r="B3" s="33" t="s">
        <v>32</v>
      </c>
      <c r="C3" s="33" t="s">
        <v>33</v>
      </c>
      <c r="D3" s="33" t="s">
        <v>34</v>
      </c>
      <c r="F3" s="1" t="s">
        <v>141</v>
      </c>
      <c r="G3" s="2"/>
      <c r="H3" s="3">
        <f>D109</f>
        <v>114122</v>
      </c>
      <c r="I3" s="8" t="s">
        <v>0</v>
      </c>
    </row>
    <row r="4" spans="1:13" ht="15.5" x14ac:dyDescent="0.35">
      <c r="A4" s="43" t="s">
        <v>35</v>
      </c>
      <c r="B4" s="44">
        <v>14</v>
      </c>
      <c r="C4" s="44">
        <v>0</v>
      </c>
      <c r="D4" s="44">
        <v>14</v>
      </c>
      <c r="F4" s="4" t="s">
        <v>1</v>
      </c>
      <c r="G4" s="5"/>
      <c r="H4" s="6">
        <f>-D20</f>
        <v>-51941</v>
      </c>
      <c r="I4" s="37" t="s">
        <v>2</v>
      </c>
    </row>
    <row r="5" spans="1:13" ht="15.5" x14ac:dyDescent="0.35">
      <c r="A5" s="43" t="s">
        <v>36</v>
      </c>
      <c r="B5" s="44">
        <v>0</v>
      </c>
      <c r="C5" s="44">
        <v>0</v>
      </c>
      <c r="D5" s="44">
        <v>0</v>
      </c>
      <c r="F5" s="4" t="s">
        <v>3</v>
      </c>
      <c r="G5" s="5"/>
      <c r="H5" s="6">
        <f>0</f>
        <v>0</v>
      </c>
      <c r="I5" s="37" t="s">
        <v>4</v>
      </c>
    </row>
    <row r="6" spans="1:13" ht="15.5" x14ac:dyDescent="0.35">
      <c r="A6" s="43" t="s">
        <v>37</v>
      </c>
      <c r="B6" s="44">
        <v>0</v>
      </c>
      <c r="C6" s="44">
        <v>0</v>
      </c>
      <c r="D6" s="44">
        <v>0</v>
      </c>
      <c r="F6" s="4"/>
      <c r="G6" s="5"/>
      <c r="H6" s="6">
        <f>-D98</f>
        <v>-1086</v>
      </c>
      <c r="I6" s="37" t="s">
        <v>5</v>
      </c>
    </row>
    <row r="7" spans="1:13" ht="15.5" x14ac:dyDescent="0.35">
      <c r="A7" s="53" t="s">
        <v>38</v>
      </c>
      <c r="B7" s="54">
        <v>0</v>
      </c>
      <c r="C7" s="54">
        <v>0</v>
      </c>
      <c r="D7" s="54">
        <v>0</v>
      </c>
      <c r="F7" s="4"/>
      <c r="G7" s="5"/>
      <c r="H7" s="6">
        <f>0</f>
        <v>0</v>
      </c>
      <c r="I7" s="37" t="s">
        <v>6</v>
      </c>
    </row>
    <row r="8" spans="1:13" ht="15.5" x14ac:dyDescent="0.35">
      <c r="A8" s="43" t="s">
        <v>39</v>
      </c>
      <c r="B8" s="44">
        <v>1</v>
      </c>
      <c r="C8" s="44">
        <v>0</v>
      </c>
      <c r="D8" s="44">
        <v>1</v>
      </c>
      <c r="F8" s="8"/>
      <c r="G8" s="8"/>
      <c r="H8" s="9">
        <f>SUM(H3:H7)</f>
        <v>61095</v>
      </c>
      <c r="I8" s="8"/>
    </row>
    <row r="9" spans="1:13" ht="15.5" x14ac:dyDescent="0.35">
      <c r="A9" s="53" t="s">
        <v>40</v>
      </c>
      <c r="B9" s="54">
        <v>0</v>
      </c>
      <c r="C9" s="54">
        <v>0</v>
      </c>
      <c r="D9" s="54">
        <v>0</v>
      </c>
      <c r="F9" s="59" t="s">
        <v>7</v>
      </c>
      <c r="G9" s="60"/>
      <c r="H9" s="6"/>
      <c r="I9" s="8"/>
    </row>
    <row r="10" spans="1:13" ht="15.5" x14ac:dyDescent="0.35">
      <c r="A10" s="53" t="s">
        <v>41</v>
      </c>
      <c r="B10" s="54">
        <v>0</v>
      </c>
      <c r="C10" s="54">
        <v>0</v>
      </c>
      <c r="D10" s="54">
        <v>0</v>
      </c>
      <c r="F10" s="11" t="s">
        <v>8</v>
      </c>
      <c r="G10" s="12">
        <f>SUM(D21)</f>
        <v>100</v>
      </c>
      <c r="H10" s="13"/>
      <c r="I10" s="8"/>
      <c r="M10" s="71"/>
    </row>
    <row r="11" spans="1:13" ht="15.5" x14ac:dyDescent="0.35">
      <c r="A11" s="43" t="s">
        <v>42</v>
      </c>
      <c r="B11" s="44">
        <v>0</v>
      </c>
      <c r="C11" s="44">
        <v>0</v>
      </c>
      <c r="D11" s="44">
        <v>0</v>
      </c>
      <c r="F11" s="14" t="s">
        <v>9</v>
      </c>
      <c r="G11" s="15">
        <f>SUM(D22:D37)</f>
        <v>51428</v>
      </c>
      <c r="H11" s="10"/>
      <c r="I11" s="8"/>
    </row>
    <row r="12" spans="1:13" ht="15.5" x14ac:dyDescent="0.35">
      <c r="A12" s="43" t="s">
        <v>43</v>
      </c>
      <c r="B12" s="44">
        <v>253</v>
      </c>
      <c r="C12" s="44">
        <v>177</v>
      </c>
      <c r="D12" s="44">
        <v>430</v>
      </c>
      <c r="F12" s="16" t="s">
        <v>10</v>
      </c>
      <c r="G12" s="17">
        <f>SUM(G10:G11)</f>
        <v>51528</v>
      </c>
      <c r="H12" s="10"/>
      <c r="I12" s="8"/>
    </row>
    <row r="13" spans="1:13" ht="15.5" x14ac:dyDescent="0.35">
      <c r="A13" s="43" t="s">
        <v>44</v>
      </c>
      <c r="B13" s="44">
        <v>0</v>
      </c>
      <c r="C13" s="44">
        <v>0</v>
      </c>
      <c r="D13" s="44">
        <v>0</v>
      </c>
      <c r="F13" s="8"/>
      <c r="G13" s="8"/>
      <c r="H13" s="10"/>
      <c r="I13" s="8"/>
    </row>
    <row r="14" spans="1:13" ht="15.5" x14ac:dyDescent="0.35">
      <c r="A14" s="43" t="s">
        <v>45</v>
      </c>
      <c r="B14" s="44">
        <v>46</v>
      </c>
      <c r="C14" s="44">
        <v>50</v>
      </c>
      <c r="D14" s="44">
        <v>96</v>
      </c>
      <c r="F14" s="8"/>
      <c r="G14" s="8"/>
      <c r="H14" s="10"/>
      <c r="I14" s="8"/>
    </row>
    <row r="15" spans="1:13" ht="15.5" x14ac:dyDescent="0.35">
      <c r="A15" s="43" t="s">
        <v>46</v>
      </c>
      <c r="B15" s="44">
        <v>6</v>
      </c>
      <c r="C15" s="44">
        <v>0</v>
      </c>
      <c r="D15" s="44">
        <v>6</v>
      </c>
      <c r="F15" s="61" t="s">
        <v>11</v>
      </c>
      <c r="G15" s="62"/>
      <c r="H15" s="7" t="s">
        <v>12</v>
      </c>
      <c r="I15" s="38">
        <f>SUM(D4:D10)</f>
        <v>15</v>
      </c>
    </row>
    <row r="16" spans="1:13" ht="15.5" x14ac:dyDescent="0.35">
      <c r="A16" s="43" t="s">
        <v>47</v>
      </c>
      <c r="B16" s="44">
        <v>30</v>
      </c>
      <c r="C16" s="44">
        <v>3</v>
      </c>
      <c r="D16" s="44">
        <v>33</v>
      </c>
      <c r="F16" s="11" t="s">
        <v>8</v>
      </c>
      <c r="G16" s="12">
        <f>SUM(D4:D6,D8,D11:D19,D38:D67,D69,D71:D72,D74:D77,D80,D90:D91)</f>
        <v>9123</v>
      </c>
      <c r="H16" s="10"/>
      <c r="I16" s="39"/>
    </row>
    <row r="17" spans="1:9" x14ac:dyDescent="0.35">
      <c r="A17" s="43" t="s">
        <v>48</v>
      </c>
      <c r="B17" s="44">
        <v>84</v>
      </c>
      <c r="C17" s="44">
        <v>60</v>
      </c>
      <c r="D17" s="44">
        <v>144</v>
      </c>
      <c r="F17" s="14" t="s">
        <v>9</v>
      </c>
      <c r="G17" s="15">
        <f>SUM(D7,D9:D10,D68,D70,D73,D78:D79,D81:D89)</f>
        <v>263</v>
      </c>
      <c r="H17" s="7" t="s">
        <v>13</v>
      </c>
      <c r="I17" s="38">
        <f>SUM(D11)</f>
        <v>0</v>
      </c>
    </row>
    <row r="18" spans="1:9" ht="15.5" x14ac:dyDescent="0.35">
      <c r="A18" s="43" t="s">
        <v>49</v>
      </c>
      <c r="B18" s="44">
        <v>42</v>
      </c>
      <c r="C18" s="44">
        <v>3</v>
      </c>
      <c r="D18" s="44">
        <v>45</v>
      </c>
      <c r="F18" s="18" t="s">
        <v>10</v>
      </c>
      <c r="G18" s="19">
        <f>SUM(G16:G17)</f>
        <v>9386</v>
      </c>
      <c r="H18" s="10"/>
      <c r="I18" s="39"/>
    </row>
    <row r="19" spans="1:9" ht="15.5" x14ac:dyDescent="0.35">
      <c r="A19" s="43" t="s">
        <v>50</v>
      </c>
      <c r="B19" s="44">
        <v>5</v>
      </c>
      <c r="C19" s="44">
        <v>0</v>
      </c>
      <c r="D19" s="44">
        <v>5</v>
      </c>
      <c r="F19" s="8"/>
      <c r="G19" s="8"/>
      <c r="H19" s="7" t="s">
        <v>14</v>
      </c>
      <c r="I19" s="38">
        <f>SUM(D12:D19)</f>
        <v>759</v>
      </c>
    </row>
    <row r="20" spans="1:9" ht="15.5" x14ac:dyDescent="0.35">
      <c r="A20" s="35" t="s">
        <v>51</v>
      </c>
      <c r="B20" s="33">
        <v>40818</v>
      </c>
      <c r="C20" s="33">
        <v>11123</v>
      </c>
      <c r="D20" s="33">
        <v>51941</v>
      </c>
      <c r="F20" s="8"/>
      <c r="G20" s="8"/>
      <c r="H20" s="10"/>
      <c r="I20" s="39"/>
    </row>
    <row r="21" spans="1:9" ht="15.5" x14ac:dyDescent="0.35">
      <c r="A21" s="45" t="s">
        <v>52</v>
      </c>
      <c r="B21" s="46">
        <v>86</v>
      </c>
      <c r="C21" s="46">
        <v>14</v>
      </c>
      <c r="D21" s="46">
        <v>100</v>
      </c>
      <c r="F21" s="63" t="s">
        <v>15</v>
      </c>
      <c r="G21" s="64"/>
      <c r="H21" s="7" t="s">
        <v>16</v>
      </c>
      <c r="I21" s="38">
        <f>SUM(D38:D67)</f>
        <v>8136</v>
      </c>
    </row>
    <row r="22" spans="1:9" ht="15.5" x14ac:dyDescent="0.35">
      <c r="A22" s="55" t="s">
        <v>53</v>
      </c>
      <c r="B22" s="56">
        <v>2296</v>
      </c>
      <c r="C22" s="56">
        <v>620</v>
      </c>
      <c r="D22" s="56">
        <v>2916</v>
      </c>
      <c r="F22" s="11" t="s">
        <v>8</v>
      </c>
      <c r="G22" s="12">
        <f>SUM(D102)</f>
        <v>9</v>
      </c>
      <c r="H22" s="10"/>
      <c r="I22" s="39"/>
    </row>
    <row r="23" spans="1:9" x14ac:dyDescent="0.35">
      <c r="A23" s="55" t="s">
        <v>54</v>
      </c>
      <c r="B23" s="56">
        <v>174</v>
      </c>
      <c r="C23" s="56">
        <v>11</v>
      </c>
      <c r="D23" s="56">
        <v>185</v>
      </c>
      <c r="F23" s="14" t="s">
        <v>9</v>
      </c>
      <c r="G23" s="15">
        <f>SUM(D101,D103)</f>
        <v>97</v>
      </c>
      <c r="H23" s="7" t="s">
        <v>17</v>
      </c>
      <c r="I23" s="38">
        <f>SUM(D68:D79)</f>
        <v>342</v>
      </c>
    </row>
    <row r="24" spans="1:9" ht="15.5" x14ac:dyDescent="0.35">
      <c r="A24" s="55" t="s">
        <v>55</v>
      </c>
      <c r="B24" s="56">
        <v>2339</v>
      </c>
      <c r="C24" s="56">
        <v>1347</v>
      </c>
      <c r="D24" s="56">
        <v>3686</v>
      </c>
      <c r="F24" s="20" t="s">
        <v>10</v>
      </c>
      <c r="G24" s="21">
        <f>SUM(G22:G23)</f>
        <v>106</v>
      </c>
      <c r="H24" s="10"/>
      <c r="I24" s="39"/>
    </row>
    <row r="25" spans="1:9" ht="15.5" x14ac:dyDescent="0.35">
      <c r="A25" s="55" t="s">
        <v>56</v>
      </c>
      <c r="B25" s="56">
        <v>496</v>
      </c>
      <c r="C25" s="56">
        <v>137</v>
      </c>
      <c r="D25" s="56">
        <v>633</v>
      </c>
      <c r="F25" s="8"/>
      <c r="G25" s="8"/>
      <c r="H25" s="7" t="s">
        <v>18</v>
      </c>
      <c r="I25" s="40">
        <f>SUM(D80:D91)</f>
        <v>134</v>
      </c>
    </row>
    <row r="26" spans="1:9" ht="15.5" x14ac:dyDescent="0.35">
      <c r="A26" s="55" t="s">
        <v>57</v>
      </c>
      <c r="B26" s="56">
        <v>294</v>
      </c>
      <c r="C26" s="56">
        <v>186</v>
      </c>
      <c r="D26" s="56">
        <v>480</v>
      </c>
      <c r="F26" s="8"/>
      <c r="G26" s="8"/>
      <c r="H26" s="10"/>
      <c r="I26" s="39"/>
    </row>
    <row r="27" spans="1:9" ht="15.5" x14ac:dyDescent="0.35">
      <c r="A27" s="55" t="s">
        <v>58</v>
      </c>
      <c r="B27" s="56">
        <v>48</v>
      </c>
      <c r="C27" s="56">
        <v>30</v>
      </c>
      <c r="D27" s="56">
        <v>78</v>
      </c>
      <c r="F27" s="65" t="s">
        <v>19</v>
      </c>
      <c r="G27" s="66"/>
      <c r="H27" s="10"/>
      <c r="I27" s="41">
        <f>SUM(I15,I17,I19,I21,I23,I25)</f>
        <v>9386</v>
      </c>
    </row>
    <row r="28" spans="1:9" ht="15.5" x14ac:dyDescent="0.35">
      <c r="A28" s="55" t="s">
        <v>59</v>
      </c>
      <c r="B28" s="56">
        <v>12028</v>
      </c>
      <c r="C28" s="56">
        <v>3752</v>
      </c>
      <c r="D28" s="56">
        <v>15780</v>
      </c>
      <c r="F28" s="11" t="s">
        <v>10</v>
      </c>
      <c r="G28" s="12">
        <f>SUM(D92:D96,D99:D100,D104:D108)</f>
        <v>75</v>
      </c>
      <c r="H28" s="10"/>
      <c r="I28" s="8"/>
    </row>
    <row r="29" spans="1:9" ht="15.5" x14ac:dyDescent="0.35">
      <c r="A29" s="55" t="s">
        <v>60</v>
      </c>
      <c r="B29" s="56">
        <v>9368</v>
      </c>
      <c r="C29" s="56">
        <v>2426</v>
      </c>
      <c r="D29" s="56">
        <v>11794</v>
      </c>
      <c r="F29" s="22"/>
      <c r="G29" s="8"/>
      <c r="H29" s="10"/>
      <c r="I29" s="8"/>
    </row>
    <row r="30" spans="1:9" ht="15.5" x14ac:dyDescent="0.35">
      <c r="A30" s="55" t="s">
        <v>61</v>
      </c>
      <c r="B30" s="56">
        <v>1946</v>
      </c>
      <c r="C30" s="56">
        <v>514</v>
      </c>
      <c r="D30" s="56">
        <v>2460</v>
      </c>
      <c r="F30" s="8"/>
      <c r="G30" s="8"/>
      <c r="H30" s="10"/>
      <c r="I30" s="8"/>
    </row>
    <row r="31" spans="1:9" ht="15.5" x14ac:dyDescent="0.35">
      <c r="A31" s="55" t="s">
        <v>62</v>
      </c>
      <c r="B31" s="56">
        <v>1839</v>
      </c>
      <c r="C31" s="56">
        <v>740</v>
      </c>
      <c r="D31" s="56">
        <v>2579</v>
      </c>
      <c r="F31" s="67" t="s">
        <v>20</v>
      </c>
      <c r="G31" s="68"/>
      <c r="H31" s="10"/>
      <c r="I31" s="8"/>
    </row>
    <row r="32" spans="1:9" ht="15.5" x14ac:dyDescent="0.35">
      <c r="A32" s="55" t="s">
        <v>63</v>
      </c>
      <c r="B32" s="56">
        <v>3413</v>
      </c>
      <c r="C32" s="56">
        <v>849</v>
      </c>
      <c r="D32" s="56">
        <v>4262</v>
      </c>
      <c r="F32" s="11" t="s">
        <v>10</v>
      </c>
      <c r="G32" s="12">
        <f>SUM(D97)</f>
        <v>0</v>
      </c>
      <c r="H32" s="7"/>
      <c r="I32" s="8"/>
    </row>
    <row r="33" spans="1:9" ht="15.5" x14ac:dyDescent="0.35">
      <c r="A33" s="55" t="s">
        <v>64</v>
      </c>
      <c r="B33" s="56">
        <v>5276</v>
      </c>
      <c r="C33" s="56">
        <v>1098</v>
      </c>
      <c r="D33" s="56">
        <v>6374</v>
      </c>
      <c r="F33" s="8"/>
      <c r="G33" s="23"/>
      <c r="H33" s="10"/>
    </row>
    <row r="34" spans="1:9" ht="15.5" x14ac:dyDescent="0.35">
      <c r="A34" s="55" t="s">
        <v>65</v>
      </c>
      <c r="B34" s="56">
        <v>44</v>
      </c>
      <c r="C34" s="56">
        <v>22</v>
      </c>
      <c r="D34" s="56">
        <v>66</v>
      </c>
      <c r="F34" s="8"/>
      <c r="G34" s="24">
        <f>SUM(G12,G18,G24,G28,G32)</f>
        <v>61095</v>
      </c>
      <c r="H34" s="10"/>
    </row>
    <row r="35" spans="1:9" ht="15.5" x14ac:dyDescent="0.35">
      <c r="A35" s="55" t="s">
        <v>66</v>
      </c>
      <c r="B35" s="56">
        <v>9</v>
      </c>
      <c r="C35" s="56">
        <v>0</v>
      </c>
      <c r="D35" s="56">
        <v>9</v>
      </c>
      <c r="H35" s="10"/>
    </row>
    <row r="36" spans="1:9" ht="15.5" x14ac:dyDescent="0.35">
      <c r="A36" s="55" t="s">
        <v>67</v>
      </c>
      <c r="B36" s="56">
        <v>121</v>
      </c>
      <c r="C36" s="56">
        <v>2</v>
      </c>
      <c r="D36" s="56">
        <v>123</v>
      </c>
      <c r="H36" s="10"/>
    </row>
    <row r="37" spans="1:9" x14ac:dyDescent="0.35">
      <c r="A37" s="55" t="s">
        <v>68</v>
      </c>
      <c r="B37" s="56">
        <v>2</v>
      </c>
      <c r="C37" s="56">
        <v>1</v>
      </c>
      <c r="D37" s="56">
        <v>3</v>
      </c>
      <c r="F37" s="11" t="s">
        <v>21</v>
      </c>
      <c r="G37" s="11"/>
      <c r="H37" s="25" t="s">
        <v>22</v>
      </c>
    </row>
    <row r="38" spans="1:9" x14ac:dyDescent="0.35">
      <c r="A38" s="43" t="s">
        <v>69</v>
      </c>
      <c r="B38" s="44">
        <v>6</v>
      </c>
      <c r="C38" s="44">
        <v>0</v>
      </c>
      <c r="D38" s="44">
        <v>6</v>
      </c>
      <c r="F38" s="11" t="s">
        <v>23</v>
      </c>
      <c r="G38" s="11"/>
      <c r="H38" s="25"/>
    </row>
    <row r="39" spans="1:9" x14ac:dyDescent="0.35">
      <c r="A39" s="43" t="s">
        <v>70</v>
      </c>
      <c r="B39" s="44">
        <v>994</v>
      </c>
      <c r="C39" s="44">
        <v>62</v>
      </c>
      <c r="D39" s="44">
        <v>1056</v>
      </c>
      <c r="F39" s="11"/>
      <c r="G39" s="11"/>
      <c r="H39" s="25"/>
    </row>
    <row r="40" spans="1:9" x14ac:dyDescent="0.35">
      <c r="A40" s="43" t="s">
        <v>71</v>
      </c>
      <c r="B40" s="44">
        <v>17</v>
      </c>
      <c r="C40" s="44">
        <v>11</v>
      </c>
      <c r="D40" s="44">
        <v>28</v>
      </c>
      <c r="F40" s="26" t="s">
        <v>7</v>
      </c>
      <c r="G40" s="26" t="s">
        <v>24</v>
      </c>
      <c r="H40" s="25"/>
    </row>
    <row r="41" spans="1:9" ht="41" x14ac:dyDescent="0.35">
      <c r="A41" s="43" t="s">
        <v>72</v>
      </c>
      <c r="B41" s="44">
        <v>0</v>
      </c>
      <c r="C41" s="44">
        <v>0</v>
      </c>
      <c r="D41" s="44">
        <v>0</v>
      </c>
      <c r="F41" s="18" t="s">
        <v>14</v>
      </c>
      <c r="G41" s="27">
        <v>0</v>
      </c>
      <c r="H41" s="28" t="s">
        <v>25</v>
      </c>
      <c r="I41" s="42">
        <f>SUM(D13:D19)</f>
        <v>329</v>
      </c>
    </row>
    <row r="42" spans="1:9" ht="15.5" x14ac:dyDescent="0.35">
      <c r="A42" s="43" t="s">
        <v>73</v>
      </c>
      <c r="B42" s="44">
        <v>8</v>
      </c>
      <c r="C42" s="44">
        <v>0</v>
      </c>
      <c r="D42" s="44">
        <v>8</v>
      </c>
      <c r="F42" s="18" t="s">
        <v>26</v>
      </c>
      <c r="G42" s="27">
        <v>0</v>
      </c>
      <c r="H42" s="10"/>
    </row>
    <row r="43" spans="1:9" ht="15.5" x14ac:dyDescent="0.35">
      <c r="A43" s="43" t="s">
        <v>74</v>
      </c>
      <c r="B43" s="44">
        <v>29</v>
      </c>
      <c r="C43" s="44">
        <v>0</v>
      </c>
      <c r="D43" s="44">
        <v>29</v>
      </c>
      <c r="F43" s="18" t="s">
        <v>17</v>
      </c>
      <c r="G43" s="27">
        <f>SUM(D68,D70,D73,D78,D79)</f>
        <v>133</v>
      </c>
      <c r="H43" s="10"/>
    </row>
    <row r="44" spans="1:9" x14ac:dyDescent="0.35">
      <c r="A44" s="43" t="s">
        <v>75</v>
      </c>
      <c r="B44" s="44">
        <v>27</v>
      </c>
      <c r="C44" s="44">
        <v>0</v>
      </c>
      <c r="D44" s="44">
        <v>27</v>
      </c>
      <c r="F44" s="20" t="s">
        <v>27</v>
      </c>
      <c r="G44" s="29">
        <f>SUM(D101,D103)</f>
        <v>97</v>
      </c>
      <c r="H44" s="7"/>
    </row>
    <row r="45" spans="1:9" x14ac:dyDescent="0.35">
      <c r="A45" s="43" t="s">
        <v>76</v>
      </c>
      <c r="B45" s="44">
        <v>63</v>
      </c>
      <c r="C45" s="44">
        <v>10</v>
      </c>
      <c r="D45" s="44">
        <v>73</v>
      </c>
      <c r="F45" s="18" t="s">
        <v>28</v>
      </c>
      <c r="G45" s="27">
        <f>SUM(D81:D89)</f>
        <v>130</v>
      </c>
      <c r="H45" s="7"/>
    </row>
    <row r="46" spans="1:9" x14ac:dyDescent="0.35">
      <c r="A46" s="43" t="s">
        <v>77</v>
      </c>
      <c r="B46" s="44">
        <v>161</v>
      </c>
      <c r="C46" s="44">
        <v>38</v>
      </c>
      <c r="D46" s="44">
        <v>199</v>
      </c>
      <c r="F46" s="11"/>
      <c r="G46" s="15">
        <f>SUM(G41:G45)</f>
        <v>360</v>
      </c>
      <c r="H46" s="30">
        <f>SUM(G11,G17,G23)-SUM(D7,D9:D10,D22:D37)</f>
        <v>360</v>
      </c>
      <c r="I46" s="37" t="s">
        <v>29</v>
      </c>
    </row>
    <row r="47" spans="1:9" ht="15.5" x14ac:dyDescent="0.35">
      <c r="A47" s="43" t="s">
        <v>78</v>
      </c>
      <c r="B47" s="44">
        <v>136</v>
      </c>
      <c r="C47" s="44">
        <v>71</v>
      </c>
      <c r="D47" s="44">
        <v>207</v>
      </c>
      <c r="F47" s="7"/>
      <c r="G47" s="7"/>
      <c r="H47" s="7"/>
      <c r="I47" s="8"/>
    </row>
    <row r="48" spans="1:9" ht="15.5" x14ac:dyDescent="0.35">
      <c r="A48" s="43" t="s">
        <v>79</v>
      </c>
      <c r="B48" s="44">
        <v>1</v>
      </c>
      <c r="C48" s="44">
        <v>0</v>
      </c>
      <c r="D48" s="44">
        <v>1</v>
      </c>
      <c r="F48" s="31"/>
      <c r="G48" s="32"/>
      <c r="H48" s="30"/>
      <c r="I48" s="8"/>
    </row>
    <row r="49" spans="1:9" x14ac:dyDescent="0.35">
      <c r="A49" s="43" t="s">
        <v>80</v>
      </c>
      <c r="B49" s="44">
        <v>0</v>
      </c>
      <c r="C49" s="44">
        <v>0</v>
      </c>
      <c r="D49" s="44">
        <v>0</v>
      </c>
      <c r="F49" s="33"/>
      <c r="G49" s="33"/>
      <c r="H49" s="34"/>
      <c r="I49" s="35"/>
    </row>
    <row r="50" spans="1:9" x14ac:dyDescent="0.35">
      <c r="A50" s="43" t="s">
        <v>81</v>
      </c>
      <c r="B50" s="44">
        <v>1</v>
      </c>
      <c r="C50" s="44">
        <v>1</v>
      </c>
      <c r="D50" s="44">
        <v>2</v>
      </c>
    </row>
    <row r="51" spans="1:9" x14ac:dyDescent="0.35">
      <c r="A51" s="43" t="s">
        <v>82</v>
      </c>
      <c r="B51" s="44">
        <v>43</v>
      </c>
      <c r="C51" s="44">
        <v>14</v>
      </c>
      <c r="D51" s="44">
        <v>57</v>
      </c>
    </row>
    <row r="52" spans="1:9" x14ac:dyDescent="0.35">
      <c r="A52" s="43" t="s">
        <v>83</v>
      </c>
      <c r="B52" s="44">
        <v>1313</v>
      </c>
      <c r="C52" s="44">
        <v>525</v>
      </c>
      <c r="D52" s="44">
        <v>1838</v>
      </c>
    </row>
    <row r="53" spans="1:9" x14ac:dyDescent="0.35">
      <c r="A53" s="43" t="s">
        <v>84</v>
      </c>
      <c r="B53" s="44">
        <v>110</v>
      </c>
      <c r="C53" s="44">
        <v>189</v>
      </c>
      <c r="D53" s="44">
        <v>299</v>
      </c>
    </row>
    <row r="54" spans="1:9" x14ac:dyDescent="0.35">
      <c r="A54" s="43" t="s">
        <v>85</v>
      </c>
      <c r="B54" s="44">
        <v>28</v>
      </c>
      <c r="C54" s="44">
        <v>16</v>
      </c>
      <c r="D54" s="44">
        <v>44</v>
      </c>
    </row>
    <row r="55" spans="1:9" x14ac:dyDescent="0.35">
      <c r="A55" s="43" t="s">
        <v>86</v>
      </c>
      <c r="B55" s="44">
        <v>7</v>
      </c>
      <c r="C55" s="44">
        <v>7</v>
      </c>
      <c r="D55" s="44">
        <v>14</v>
      </c>
    </row>
    <row r="56" spans="1:9" x14ac:dyDescent="0.35">
      <c r="A56" s="43" t="s">
        <v>87</v>
      </c>
      <c r="B56" s="44">
        <v>148</v>
      </c>
      <c r="C56" s="44">
        <v>24</v>
      </c>
      <c r="D56" s="44">
        <v>172</v>
      </c>
    </row>
    <row r="57" spans="1:9" x14ac:dyDescent="0.35">
      <c r="A57" s="43" t="s">
        <v>88</v>
      </c>
      <c r="B57" s="44">
        <v>9</v>
      </c>
      <c r="C57" s="44">
        <v>5</v>
      </c>
      <c r="D57" s="44">
        <v>14</v>
      </c>
    </row>
    <row r="58" spans="1:9" x14ac:dyDescent="0.35">
      <c r="A58" s="43" t="s">
        <v>89</v>
      </c>
      <c r="B58" s="44">
        <v>0</v>
      </c>
      <c r="C58" s="44">
        <v>1</v>
      </c>
      <c r="D58" s="44">
        <v>1</v>
      </c>
    </row>
    <row r="59" spans="1:9" x14ac:dyDescent="0.35">
      <c r="A59" s="43" t="s">
        <v>90</v>
      </c>
      <c r="B59" s="44">
        <v>795</v>
      </c>
      <c r="C59" s="44">
        <v>499</v>
      </c>
      <c r="D59" s="44">
        <v>1294</v>
      </c>
    </row>
    <row r="60" spans="1:9" x14ac:dyDescent="0.35">
      <c r="A60" s="43" t="s">
        <v>91</v>
      </c>
      <c r="B60" s="44">
        <v>37</v>
      </c>
      <c r="C60" s="44">
        <v>39</v>
      </c>
      <c r="D60" s="44">
        <v>76</v>
      </c>
    </row>
    <row r="61" spans="1:9" x14ac:dyDescent="0.35">
      <c r="A61" s="43" t="s">
        <v>92</v>
      </c>
      <c r="B61" s="44">
        <v>4</v>
      </c>
      <c r="C61" s="44">
        <v>0</v>
      </c>
      <c r="D61" s="44">
        <v>4</v>
      </c>
    </row>
    <row r="62" spans="1:9" x14ac:dyDescent="0.35">
      <c r="A62" s="43" t="s">
        <v>93</v>
      </c>
      <c r="B62" s="44">
        <v>0</v>
      </c>
      <c r="C62" s="44">
        <v>0</v>
      </c>
      <c r="D62" s="44">
        <v>0</v>
      </c>
    </row>
    <row r="63" spans="1:9" x14ac:dyDescent="0.35">
      <c r="A63" s="43" t="s">
        <v>94</v>
      </c>
      <c r="B63" s="44">
        <v>152</v>
      </c>
      <c r="C63" s="44">
        <v>72</v>
      </c>
      <c r="D63" s="44">
        <v>224</v>
      </c>
    </row>
    <row r="64" spans="1:9" x14ac:dyDescent="0.35">
      <c r="A64" s="43" t="s">
        <v>95</v>
      </c>
      <c r="B64" s="44">
        <v>476</v>
      </c>
      <c r="C64" s="44">
        <v>53</v>
      </c>
      <c r="D64" s="44">
        <v>529</v>
      </c>
    </row>
    <row r="65" spans="1:4" x14ac:dyDescent="0.35">
      <c r="A65" s="43" t="s">
        <v>96</v>
      </c>
      <c r="B65" s="44">
        <v>1308</v>
      </c>
      <c r="C65" s="44">
        <v>608</v>
      </c>
      <c r="D65" s="44">
        <v>1916</v>
      </c>
    </row>
    <row r="66" spans="1:4" x14ac:dyDescent="0.35">
      <c r="A66" s="43" t="s">
        <v>97</v>
      </c>
      <c r="B66" s="44">
        <v>0</v>
      </c>
      <c r="C66" s="44">
        <v>0</v>
      </c>
      <c r="D66" s="44">
        <v>0</v>
      </c>
    </row>
    <row r="67" spans="1:4" x14ac:dyDescent="0.35">
      <c r="A67" s="43" t="s">
        <v>98</v>
      </c>
      <c r="B67" s="44">
        <v>8</v>
      </c>
      <c r="C67" s="44">
        <v>10</v>
      </c>
      <c r="D67" s="44">
        <v>18</v>
      </c>
    </row>
    <row r="68" spans="1:4" x14ac:dyDescent="0.35">
      <c r="A68" s="53" t="s">
        <v>99</v>
      </c>
      <c r="B68" s="54">
        <v>5</v>
      </c>
      <c r="C68" s="54">
        <v>5</v>
      </c>
      <c r="D68" s="54">
        <v>10</v>
      </c>
    </row>
    <row r="69" spans="1:4" x14ac:dyDescent="0.35">
      <c r="A69" s="43" t="s">
        <v>100</v>
      </c>
      <c r="B69" s="44">
        <v>1</v>
      </c>
      <c r="C69" s="44">
        <v>0</v>
      </c>
      <c r="D69" s="44">
        <v>1</v>
      </c>
    </row>
    <row r="70" spans="1:4" x14ac:dyDescent="0.35">
      <c r="A70" s="53" t="s">
        <v>101</v>
      </c>
      <c r="B70" s="54">
        <v>47</v>
      </c>
      <c r="C70" s="54">
        <v>56</v>
      </c>
      <c r="D70" s="54">
        <v>103</v>
      </c>
    </row>
    <row r="71" spans="1:4" x14ac:dyDescent="0.35">
      <c r="A71" s="43" t="s">
        <v>102</v>
      </c>
      <c r="B71" s="44">
        <v>56</v>
      </c>
      <c r="C71" s="44">
        <v>9</v>
      </c>
      <c r="D71" s="44">
        <v>65</v>
      </c>
    </row>
    <row r="72" spans="1:4" x14ac:dyDescent="0.35">
      <c r="A72" s="43" t="s">
        <v>103</v>
      </c>
      <c r="B72" s="44">
        <v>3</v>
      </c>
      <c r="C72" s="44">
        <v>1</v>
      </c>
      <c r="D72" s="44">
        <v>4</v>
      </c>
    </row>
    <row r="73" spans="1:4" x14ac:dyDescent="0.35">
      <c r="A73" s="53" t="s">
        <v>104</v>
      </c>
      <c r="B73" s="54">
        <v>10</v>
      </c>
      <c r="C73" s="54">
        <v>2</v>
      </c>
      <c r="D73" s="54">
        <v>12</v>
      </c>
    </row>
    <row r="74" spans="1:4" x14ac:dyDescent="0.35">
      <c r="A74" s="43" t="s">
        <v>105</v>
      </c>
      <c r="B74" s="44">
        <v>28</v>
      </c>
      <c r="C74" s="44">
        <v>0</v>
      </c>
      <c r="D74" s="44">
        <v>28</v>
      </c>
    </row>
    <row r="75" spans="1:4" x14ac:dyDescent="0.35">
      <c r="A75" s="43" t="s">
        <v>106</v>
      </c>
      <c r="B75" s="44">
        <v>22</v>
      </c>
      <c r="C75" s="44">
        <v>0</v>
      </c>
      <c r="D75" s="44">
        <v>22</v>
      </c>
    </row>
    <row r="76" spans="1:4" x14ac:dyDescent="0.35">
      <c r="A76" s="43" t="s">
        <v>107</v>
      </c>
      <c r="B76" s="44">
        <v>67</v>
      </c>
      <c r="C76" s="44">
        <v>7</v>
      </c>
      <c r="D76" s="44">
        <v>74</v>
      </c>
    </row>
    <row r="77" spans="1:4" x14ac:dyDescent="0.35">
      <c r="A77" s="43" t="s">
        <v>108</v>
      </c>
      <c r="B77" s="44">
        <v>11</v>
      </c>
      <c r="C77" s="44">
        <v>4</v>
      </c>
      <c r="D77" s="44">
        <v>15</v>
      </c>
    </row>
    <row r="78" spans="1:4" x14ac:dyDescent="0.35">
      <c r="A78" s="53" t="s">
        <v>109</v>
      </c>
      <c r="B78" s="54">
        <v>2</v>
      </c>
      <c r="C78" s="54">
        <v>3</v>
      </c>
      <c r="D78" s="54">
        <v>5</v>
      </c>
    </row>
    <row r="79" spans="1:4" x14ac:dyDescent="0.35">
      <c r="A79" s="53" t="s">
        <v>110</v>
      </c>
      <c r="B79" s="54">
        <v>1</v>
      </c>
      <c r="C79" s="54">
        <v>2</v>
      </c>
      <c r="D79" s="54">
        <v>3</v>
      </c>
    </row>
    <row r="80" spans="1:4" x14ac:dyDescent="0.35">
      <c r="A80" s="43" t="s">
        <v>111</v>
      </c>
      <c r="B80" s="44">
        <v>3</v>
      </c>
      <c r="C80" s="44">
        <v>0</v>
      </c>
      <c r="D80" s="44">
        <v>3</v>
      </c>
    </row>
    <row r="81" spans="1:4" x14ac:dyDescent="0.35">
      <c r="A81" s="53" t="s">
        <v>112</v>
      </c>
      <c r="B81" s="54">
        <v>1</v>
      </c>
      <c r="C81" s="54">
        <v>0</v>
      </c>
      <c r="D81" s="54">
        <v>1</v>
      </c>
    </row>
    <row r="82" spans="1:4" x14ac:dyDescent="0.35">
      <c r="A82" s="53" t="s">
        <v>113</v>
      </c>
      <c r="B82" s="54">
        <v>0</v>
      </c>
      <c r="C82" s="54">
        <v>6</v>
      </c>
      <c r="D82" s="54">
        <v>6</v>
      </c>
    </row>
    <row r="83" spans="1:4" x14ac:dyDescent="0.35">
      <c r="A83" s="53" t="s">
        <v>114</v>
      </c>
      <c r="B83" s="54">
        <v>69</v>
      </c>
      <c r="C83" s="54">
        <v>1</v>
      </c>
      <c r="D83" s="54">
        <v>70</v>
      </c>
    </row>
    <row r="84" spans="1:4" x14ac:dyDescent="0.35">
      <c r="A84" s="53" t="s">
        <v>115</v>
      </c>
      <c r="B84" s="54">
        <v>0</v>
      </c>
      <c r="C84" s="54">
        <v>0</v>
      </c>
      <c r="D84" s="54">
        <v>0</v>
      </c>
    </row>
    <row r="85" spans="1:4" x14ac:dyDescent="0.35">
      <c r="A85" s="53" t="s">
        <v>116</v>
      </c>
      <c r="B85" s="54">
        <v>0</v>
      </c>
      <c r="C85" s="54">
        <v>0</v>
      </c>
      <c r="D85" s="54">
        <v>0</v>
      </c>
    </row>
    <row r="86" spans="1:4" x14ac:dyDescent="0.35">
      <c r="A86" s="53" t="s">
        <v>117</v>
      </c>
      <c r="B86" s="54">
        <v>3</v>
      </c>
      <c r="C86" s="54">
        <v>0</v>
      </c>
      <c r="D86" s="54">
        <v>3</v>
      </c>
    </row>
    <row r="87" spans="1:4" x14ac:dyDescent="0.35">
      <c r="A87" s="53" t="s">
        <v>118</v>
      </c>
      <c r="B87" s="54">
        <v>34</v>
      </c>
      <c r="C87" s="54">
        <v>15</v>
      </c>
      <c r="D87" s="54">
        <v>49</v>
      </c>
    </row>
    <row r="88" spans="1:4" x14ac:dyDescent="0.35">
      <c r="A88" s="53" t="s">
        <v>119</v>
      </c>
      <c r="B88" s="54">
        <v>0</v>
      </c>
      <c r="C88" s="54">
        <v>1</v>
      </c>
      <c r="D88" s="54">
        <v>1</v>
      </c>
    </row>
    <row r="89" spans="1:4" x14ac:dyDescent="0.35">
      <c r="A89" s="53" t="s">
        <v>120</v>
      </c>
      <c r="B89" s="54">
        <v>0</v>
      </c>
      <c r="C89" s="54">
        <v>0</v>
      </c>
      <c r="D89" s="54">
        <v>0</v>
      </c>
    </row>
    <row r="90" spans="1:4" x14ac:dyDescent="0.35">
      <c r="A90" s="43" t="s">
        <v>121</v>
      </c>
      <c r="B90" s="44">
        <v>1</v>
      </c>
      <c r="C90" s="44">
        <v>0</v>
      </c>
      <c r="D90" s="44">
        <v>1</v>
      </c>
    </row>
    <row r="91" spans="1:4" x14ac:dyDescent="0.35">
      <c r="A91" s="43" t="s">
        <v>122</v>
      </c>
      <c r="B91" s="44">
        <v>0</v>
      </c>
      <c r="C91" s="44">
        <v>0</v>
      </c>
      <c r="D91" s="44">
        <v>0</v>
      </c>
    </row>
    <row r="92" spans="1:4" x14ac:dyDescent="0.35">
      <c r="A92" s="49" t="s">
        <v>123</v>
      </c>
      <c r="B92" s="50">
        <v>4</v>
      </c>
      <c r="C92" s="50">
        <v>0</v>
      </c>
      <c r="D92" s="50">
        <v>4</v>
      </c>
    </row>
    <row r="93" spans="1:4" x14ac:dyDescent="0.35">
      <c r="A93" s="49" t="s">
        <v>124</v>
      </c>
      <c r="B93" s="50">
        <v>0</v>
      </c>
      <c r="C93" s="50">
        <v>0</v>
      </c>
      <c r="D93" s="50">
        <v>0</v>
      </c>
    </row>
    <row r="94" spans="1:4" x14ac:dyDescent="0.35">
      <c r="A94" s="49" t="s">
        <v>125</v>
      </c>
      <c r="B94" s="50">
        <v>1</v>
      </c>
      <c r="C94" s="50">
        <v>0</v>
      </c>
      <c r="D94" s="50">
        <v>1</v>
      </c>
    </row>
    <row r="95" spans="1:4" x14ac:dyDescent="0.35">
      <c r="A95" s="49" t="s">
        <v>126</v>
      </c>
      <c r="B95" s="50">
        <v>25</v>
      </c>
      <c r="C95" s="50">
        <v>4</v>
      </c>
      <c r="D95" s="50">
        <v>29</v>
      </c>
    </row>
    <row r="96" spans="1:4" x14ac:dyDescent="0.35">
      <c r="A96" s="49" t="s">
        <v>127</v>
      </c>
      <c r="B96" s="50">
        <v>1</v>
      </c>
      <c r="C96" s="50">
        <v>0</v>
      </c>
      <c r="D96" s="50">
        <v>1</v>
      </c>
    </row>
    <row r="97" spans="1:4" x14ac:dyDescent="0.35">
      <c r="A97" s="51" t="s">
        <v>128</v>
      </c>
      <c r="B97" s="52">
        <v>0</v>
      </c>
      <c r="C97" s="52">
        <v>0</v>
      </c>
      <c r="D97" s="52">
        <v>0</v>
      </c>
    </row>
    <row r="98" spans="1:4" x14ac:dyDescent="0.35">
      <c r="A98" s="35" t="s">
        <v>129</v>
      </c>
      <c r="B98" s="33">
        <v>482</v>
      </c>
      <c r="C98" s="33">
        <v>604</v>
      </c>
      <c r="D98" s="33">
        <v>1086</v>
      </c>
    </row>
    <row r="99" spans="1:4" x14ac:dyDescent="0.35">
      <c r="A99" s="49" t="s">
        <v>130</v>
      </c>
      <c r="B99" s="50">
        <v>3</v>
      </c>
      <c r="C99" s="50">
        <v>0</v>
      </c>
      <c r="D99" s="50">
        <v>3</v>
      </c>
    </row>
    <row r="100" spans="1:4" x14ac:dyDescent="0.35">
      <c r="A100" s="49" t="s">
        <v>131</v>
      </c>
      <c r="B100" s="50">
        <v>7</v>
      </c>
      <c r="C100" s="50">
        <v>0</v>
      </c>
      <c r="D100" s="50">
        <v>7</v>
      </c>
    </row>
    <row r="101" spans="1:4" x14ac:dyDescent="0.35">
      <c r="A101" s="57" t="s">
        <v>132</v>
      </c>
      <c r="B101" s="58">
        <v>3</v>
      </c>
      <c r="C101" s="58">
        <v>3</v>
      </c>
      <c r="D101" s="58">
        <v>6</v>
      </c>
    </row>
    <row r="102" spans="1:4" x14ac:dyDescent="0.35">
      <c r="A102" s="47" t="s">
        <v>133</v>
      </c>
      <c r="B102" s="48">
        <v>9</v>
      </c>
      <c r="C102" s="48">
        <v>0</v>
      </c>
      <c r="D102" s="48">
        <v>9</v>
      </c>
    </row>
    <row r="103" spans="1:4" x14ac:dyDescent="0.35">
      <c r="A103" s="57" t="s">
        <v>134</v>
      </c>
      <c r="B103" s="58">
        <v>59</v>
      </c>
      <c r="C103" s="58">
        <v>32</v>
      </c>
      <c r="D103" s="58">
        <v>91</v>
      </c>
    </row>
    <row r="104" spans="1:4" x14ac:dyDescent="0.35">
      <c r="A104" s="49" t="s">
        <v>135</v>
      </c>
      <c r="B104" s="50">
        <v>13</v>
      </c>
      <c r="C104" s="50">
        <v>2</v>
      </c>
      <c r="D104" s="50">
        <v>15</v>
      </c>
    </row>
    <row r="105" spans="1:4" x14ac:dyDescent="0.35">
      <c r="A105" s="49" t="s">
        <v>136</v>
      </c>
      <c r="B105" s="50">
        <v>0</v>
      </c>
      <c r="C105" s="50">
        <v>0</v>
      </c>
      <c r="D105" s="50">
        <v>0</v>
      </c>
    </row>
    <row r="106" spans="1:4" x14ac:dyDescent="0.35">
      <c r="A106" s="49" t="s">
        <v>137</v>
      </c>
      <c r="B106" s="50">
        <v>0</v>
      </c>
      <c r="C106" s="50">
        <v>8</v>
      </c>
      <c r="D106" s="50">
        <v>8</v>
      </c>
    </row>
    <row r="107" spans="1:4" x14ac:dyDescent="0.35">
      <c r="A107" s="49" t="s">
        <v>138</v>
      </c>
      <c r="B107" s="50">
        <v>0</v>
      </c>
      <c r="C107" s="50">
        <v>0</v>
      </c>
      <c r="D107" s="50">
        <v>0</v>
      </c>
    </row>
    <row r="108" spans="1:4" x14ac:dyDescent="0.35">
      <c r="A108" s="49" t="s">
        <v>139</v>
      </c>
      <c r="B108" s="50">
        <v>3</v>
      </c>
      <c r="C108" s="50">
        <v>4</v>
      </c>
      <c r="D108" s="50">
        <v>7</v>
      </c>
    </row>
    <row r="109" spans="1:4" x14ac:dyDescent="0.35">
      <c r="A109" s="35" t="s">
        <v>140</v>
      </c>
      <c r="B109" s="33">
        <v>87933</v>
      </c>
      <c r="C109" s="33">
        <v>26189</v>
      </c>
      <c r="D109" s="33">
        <v>114122</v>
      </c>
    </row>
  </sheetData>
  <mergeCells count="7">
    <mergeCell ref="A2:F2"/>
    <mergeCell ref="A1:F1"/>
    <mergeCell ref="F9:G9"/>
    <mergeCell ref="F15:G15"/>
    <mergeCell ref="F21:G21"/>
    <mergeCell ref="F27:G27"/>
    <mergeCell ref="F31:G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78F92-A08C-4EFE-9AC2-DEFB1CC0C028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228E576C-C2C9-40E3-A8D9-DDED1C49B8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0231A3-75AB-44CB-9C9E-C80C81F32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2024-01-12T19:12:35Z</dcterms:created>
  <dcterms:modified xsi:type="dcterms:W3CDTF">2024-01-15T17:59:20Z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