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4" documentId="8_{F7814321-098D-4EAB-A8B5-A4B94EE66F2A}" xr6:coauthVersionLast="47" xr6:coauthVersionMax="47" xr10:uidLastSave="{7B335B52-7042-4D20-B12E-C9051887A22B}"/>
  <bookViews>
    <workbookView xWindow="54495" yWindow="0" windowWidth="26010" windowHeight="20985" xr2:uid="{AB90F2FF-9B8B-4E66-B1D8-A68FFFEA20A7}"/>
  </bookViews>
  <sheets>
    <sheet name="Sheet1" sheetId="1" r:id="rId1"/>
  </sheets>
  <definedNames>
    <definedName name="_xlnm._FilterDatabase" localSheetId="0" hidden="1">Sheet1!$A$3:$D$248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H7" i="1"/>
  <c r="H6" i="1"/>
  <c r="H5" i="1"/>
  <c r="H4" i="1"/>
  <c r="H3" i="1"/>
  <c r="I25" i="1"/>
  <c r="I23" i="1"/>
  <c r="I21" i="1"/>
  <c r="I19" i="1"/>
  <c r="I17" i="1"/>
  <c r="I15" i="1"/>
  <c r="G17" i="1"/>
  <c r="H49" i="1" s="1"/>
  <c r="G46" i="1"/>
  <c r="G48" i="1"/>
  <c r="G43" i="1"/>
  <c r="J42" i="1"/>
  <c r="G41" i="1"/>
  <c r="G32" i="1"/>
  <c r="G23" i="1"/>
  <c r="G22" i="1"/>
  <c r="G24" i="1" s="1"/>
  <c r="G16" i="1"/>
  <c r="I27" i="1"/>
  <c r="G12" i="1"/>
  <c r="H8" i="1" l="1"/>
  <c r="G49" i="1"/>
  <c r="G18" i="1"/>
  <c r="G34" i="1" s="1"/>
</calcChain>
</file>

<file path=xl/sharedStrings.xml><?xml version="1.0" encoding="utf-8"?>
<sst xmlns="http://schemas.openxmlformats.org/spreadsheetml/2006/main" count="297" uniqueCount="285">
  <si>
    <t>CIRCULATION ACTIVITY by STAT GROUP (Jan 23-Dec 23)</t>
  </si>
  <si>
    <t>530; 550; 570; 590; 610; 630; 650; 670; 690; 691</t>
  </si>
  <si>
    <t>PCODE4</t>
  </si>
  <si>
    <t>CHKOUTS</t>
  </si>
  <si>
    <t>RENEWALS</t>
  </si>
  <si>
    <t>ITEMS CIRC</t>
  </si>
  <si>
    <t>Ccl-Abbotsford, city of</t>
  </si>
  <si>
    <t>Cc-Beaver, twnshp of</t>
  </si>
  <si>
    <t>Cc-Colby, twnshp of</t>
  </si>
  <si>
    <t>Ccl-Colby, city of</t>
  </si>
  <si>
    <t>Cc-Curtiss, village of</t>
  </si>
  <si>
    <t>Ccl-Dorchester, village of</t>
  </si>
  <si>
    <t>Cc-Eaton, twnshp of</t>
  </si>
  <si>
    <t>Cc-Fremont, twnshp of</t>
  </si>
  <si>
    <t>Cc-Green Grove, twnshp of</t>
  </si>
  <si>
    <t>Cc-Grant, twnshp of</t>
  </si>
  <si>
    <t>Ccl-Granton, village of</t>
  </si>
  <si>
    <t>Ccl-Greenwood, city of</t>
  </si>
  <si>
    <t>Cc-Hoard, twnshp of</t>
  </si>
  <si>
    <t>Ccl-Loyal, city of</t>
  </si>
  <si>
    <t>Cc-Loyal, twnshp of</t>
  </si>
  <si>
    <t>Cc-Mayville, twnshp of</t>
  </si>
  <si>
    <t>Ccl-Neillsville, city of</t>
  </si>
  <si>
    <t>Ccl-Owen, city of</t>
  </si>
  <si>
    <t>Cc-Pine Valley, twnshp of</t>
  </si>
  <si>
    <t>Cc-Reseburg, twnshp of</t>
  </si>
  <si>
    <t>Cc-Sherman, twnshp of</t>
  </si>
  <si>
    <t>Cc-Thorp, twnshp of</t>
  </si>
  <si>
    <t>Ccl-Thorp, city of</t>
  </si>
  <si>
    <t>Cc-Unity, twnshp of</t>
  </si>
  <si>
    <t>Cc-Unity, village of</t>
  </si>
  <si>
    <t>Cc-Weston, twnshp of</t>
  </si>
  <si>
    <t>Cc-Worden, twnshp of</t>
  </si>
  <si>
    <t>Ccl-Withee, village of</t>
  </si>
  <si>
    <t>Cc-York, twnshp of</t>
  </si>
  <si>
    <t>Fc-Armstrong Creek, twnshp of</t>
  </si>
  <si>
    <t>Fc-Crandon, twnshp of</t>
  </si>
  <si>
    <t>Fc-Freedom, twnshp of</t>
  </si>
  <si>
    <t>Fc-Hiles, twnshp of</t>
  </si>
  <si>
    <t>Fc-Lincoln, twnshp of</t>
  </si>
  <si>
    <t>TBD</t>
  </si>
  <si>
    <t>Lcl-Ackley, twnshp of</t>
  </si>
  <si>
    <t>Lcl-Ainsworth, twnshp of</t>
  </si>
  <si>
    <t>Lcl-Antigo, city of</t>
  </si>
  <si>
    <t>Lcl-Antigo, twnshp of</t>
  </si>
  <si>
    <t>Lcl-Elcho, twnshp of</t>
  </si>
  <si>
    <t>Lcl-Langlade, twnshp of</t>
  </si>
  <si>
    <t>Lcl-Neva, twnshp of</t>
  </si>
  <si>
    <t>Lcl-Norwood, twnshp of</t>
  </si>
  <si>
    <t>Lcl-Parrish, twnshp of</t>
  </si>
  <si>
    <t>Lcl-Polar, twnship of</t>
  </si>
  <si>
    <t>Lcl-Rolling, twnshp of</t>
  </si>
  <si>
    <t>Lcl-Summit, twnshp of</t>
  </si>
  <si>
    <t>Lcl-Upham, twnshp of</t>
  </si>
  <si>
    <t>Lcl-Wolf River, twnshp of</t>
  </si>
  <si>
    <t>Lil-Merrill, city of</t>
  </si>
  <si>
    <t>Lil-Tomahawk, city of</t>
  </si>
  <si>
    <t>Li-Birch, twnshp of</t>
  </si>
  <si>
    <t>Li-Bradley, twnshp of</t>
  </si>
  <si>
    <t>Li-Corning, twnshp of</t>
  </si>
  <si>
    <t>Li-Harding, twnshp of</t>
  </si>
  <si>
    <t>Li-Harrison, twnshp of</t>
  </si>
  <si>
    <t>Li-King, twnshp of</t>
  </si>
  <si>
    <t>Li-Merrill, twnshp of</t>
  </si>
  <si>
    <t>Li-Pine River, twnshp of</t>
  </si>
  <si>
    <t>Li-Rockfalls, twnshp of</t>
  </si>
  <si>
    <t>Li-Russell, twnshp of</t>
  </si>
  <si>
    <t>Li-Schley, twnshp of</t>
  </si>
  <si>
    <t>Li-Scott, twnshp of</t>
  </si>
  <si>
    <t>Li-Skanawan, twnshp of</t>
  </si>
  <si>
    <t>Li-Somo, twnshp of</t>
  </si>
  <si>
    <t>Li-Tomahawk, twnshp of</t>
  </si>
  <si>
    <t>Li-Wilson, township of</t>
  </si>
  <si>
    <t>Mcl-Abby, city of in MaraCnty</t>
  </si>
  <si>
    <t>Mcl-Athens, village of</t>
  </si>
  <si>
    <t>Mcl-Birnamwood, village of</t>
  </si>
  <si>
    <t>Mcl-Bergen, twnshp of</t>
  </si>
  <si>
    <t>Mcl-Berlin, twnshp of</t>
  </si>
  <si>
    <t>Mcl-Bern, twnshp of</t>
  </si>
  <si>
    <t>Mcl-Bevent, twnshp of</t>
  </si>
  <si>
    <t>Mcl-Brighton, twnshp of</t>
  </si>
  <si>
    <t>Mcl-Brokaw, village of</t>
  </si>
  <si>
    <t>Mcl-Cassel, twnshp of</t>
  </si>
  <si>
    <t>Mcl-Cleveland, twnshp of</t>
  </si>
  <si>
    <t>Mcl-Colby, city of in MaraCnty</t>
  </si>
  <si>
    <t>Mcl-Day, twnshp of</t>
  </si>
  <si>
    <t>Mcl-Edgar, village of</t>
  </si>
  <si>
    <t>Mcl-Easton, twnshp of</t>
  </si>
  <si>
    <t>Mcl-Eau Pleine, twnshp of</t>
  </si>
  <si>
    <t>Mcl-Elderon, village of</t>
  </si>
  <si>
    <t>Mcl-Elderon, twnshp of</t>
  </si>
  <si>
    <t>Mcl-Emmet, twnshp of</t>
  </si>
  <si>
    <t>Mcl-Fenwood, village of</t>
  </si>
  <si>
    <t>Mcl-Frankfort, twnshp of</t>
  </si>
  <si>
    <t>Mcl-Franzen, twnshp of</t>
  </si>
  <si>
    <t>Mcl-Green Valley, twnshp of</t>
  </si>
  <si>
    <t>Mcl-Guenther, twnshp of</t>
  </si>
  <si>
    <t>Mcl-Hatley, village of</t>
  </si>
  <si>
    <t>Mcl-Halsey, twnshp of</t>
  </si>
  <si>
    <t>Mcl-Hamburg, twnshp of</t>
  </si>
  <si>
    <t>Mcl-Harrison, twnshp of</t>
  </si>
  <si>
    <t>Mcl-Hewitt, twnshp of</t>
  </si>
  <si>
    <t>Mcl-Holton, twnshp of</t>
  </si>
  <si>
    <t>Mcl-Hull, twnshp of</t>
  </si>
  <si>
    <t>Mcl-Johnson, twnshp of</t>
  </si>
  <si>
    <t>Mcl-Knowlton, twnshp of</t>
  </si>
  <si>
    <t>Mcl-Kronenwetter, village of</t>
  </si>
  <si>
    <t>Mcl-Marshfield, city of in MaraCnty</t>
  </si>
  <si>
    <t>Mcl-Maine, village of</t>
  </si>
  <si>
    <t>Mcl-Marathon, twnshp of</t>
  </si>
  <si>
    <t>Mcl-Marathon City, village of</t>
  </si>
  <si>
    <t>Mcl-McMillan, twnshp of</t>
  </si>
  <si>
    <t>Mcl-Mosinee, twnshp of</t>
  </si>
  <si>
    <t>Mcl-Mosinee, city of</t>
  </si>
  <si>
    <t>Mcl-Norrie, twnshp of</t>
  </si>
  <si>
    <t>Mcl-Plover, twnshp of</t>
  </si>
  <si>
    <t>Mcl-Rothschild, village of</t>
  </si>
  <si>
    <t>Mcl-Reid, twnshp of</t>
  </si>
  <si>
    <t>Mcl-Rib Falls, twnshp of</t>
  </si>
  <si>
    <t>Mcl-Rietbrock, twnshp of</t>
  </si>
  <si>
    <t>Mcl-Ringle, twnshp of</t>
  </si>
  <si>
    <t>Mcl-Rib Mountain, twnshp of</t>
  </si>
  <si>
    <t>Mcl-Schofield, city of</t>
  </si>
  <si>
    <t>Mcl-Spencer, village of</t>
  </si>
  <si>
    <t>Mcl-Spencer, twnshp of</t>
  </si>
  <si>
    <t>Mcl-Stratford, village of</t>
  </si>
  <si>
    <t>Mcl-Stettin, twnshp of</t>
  </si>
  <si>
    <t>Mcl-Texas, twnshp of</t>
  </si>
  <si>
    <t>Mcl-Unity, village of</t>
  </si>
  <si>
    <t>Mcl-Wausau, city of</t>
  </si>
  <si>
    <t>Mcl-Wausau, twnshp of</t>
  </si>
  <si>
    <t>Mcl-Weston, twnshp of</t>
  </si>
  <si>
    <t>Mcl-Weston, village of</t>
  </si>
  <si>
    <t>Mcl- Wien, twnshp of</t>
  </si>
  <si>
    <t>Oc-Cassian, twnshp of</t>
  </si>
  <si>
    <t>Ocl-Crescent, twnshp of</t>
  </si>
  <si>
    <t>Oc-Enterprise, twnshp of</t>
  </si>
  <si>
    <t>Oc-Hazelhurst, twnshp of</t>
  </si>
  <si>
    <t>Oc-Lake Tomahawk, twnshp of</t>
  </si>
  <si>
    <t>Oc-Lynne, twnshp of</t>
  </si>
  <si>
    <t>Ocl-Minocqua, twnshp of</t>
  </si>
  <si>
    <t>Ocl-Newbold, twnshp of</t>
  </si>
  <si>
    <t>Oc-Nokomis, twnshp of</t>
  </si>
  <si>
    <t>Ocl-Pelican, twnshp of</t>
  </si>
  <si>
    <t>Ocl-Pine Lake, twnshp of</t>
  </si>
  <si>
    <t>Ocl-Rhinelander, city of</t>
  </si>
  <si>
    <t>Oc-Schoepke, twnshp of</t>
  </si>
  <si>
    <t>Ocl-Three Lakes, twnshp of</t>
  </si>
  <si>
    <t>Oc-Woodboro, twnshp of</t>
  </si>
  <si>
    <t>Oc-Woodruff, twnshp of</t>
  </si>
  <si>
    <t>Tcl-Medford, city of</t>
  </si>
  <si>
    <t>Tc-Aurora, twnshp of</t>
  </si>
  <si>
    <t>Tc-Browning, twnshp of</t>
  </si>
  <si>
    <t>Tc-Chelsea, twnshp of</t>
  </si>
  <si>
    <t>Tc-Deer Creek, twnshp of</t>
  </si>
  <si>
    <t>Tc-Ford, twnshp of</t>
  </si>
  <si>
    <t>Tc-Goodrich, twnshp of</t>
  </si>
  <si>
    <t>Tc-Hammel, twnshp of</t>
  </si>
  <si>
    <t>Tc-Holway, twnshp of</t>
  </si>
  <si>
    <t>Tc-Jump River, twnshp of</t>
  </si>
  <si>
    <t>Tc-Little Black, twnshp of</t>
  </si>
  <si>
    <t>Tc-Medford, twnshp of</t>
  </si>
  <si>
    <t>Tc-Molitor, twnshp of</t>
  </si>
  <si>
    <t>Tc-Rib Lake, twnshp of</t>
  </si>
  <si>
    <t>Tc-Taft, twnshp of</t>
  </si>
  <si>
    <t>Tcl-Westboro, twnshp of</t>
  </si>
  <si>
    <t>Tcl-Rib Lake, village of</t>
  </si>
  <si>
    <t>Tcl-Stetsonville, village of</t>
  </si>
  <si>
    <t>WVLS Cataloging</t>
  </si>
  <si>
    <t>WI-Adams County</t>
  </si>
  <si>
    <t>WI-Barron County</t>
  </si>
  <si>
    <t>WI-Brown County</t>
  </si>
  <si>
    <t>WI-Buffalo County</t>
  </si>
  <si>
    <t>WI-Calumet County</t>
  </si>
  <si>
    <t>WI-Columbia County</t>
  </si>
  <si>
    <t>WI-Dane County</t>
  </si>
  <si>
    <t>WI-Green Lake County</t>
  </si>
  <si>
    <t>WI-Iowa County</t>
  </si>
  <si>
    <t>WI-Iron County</t>
  </si>
  <si>
    <t>WI-Juneau County</t>
  </si>
  <si>
    <t>WI-Manitowoc County</t>
  </si>
  <si>
    <t>WI-Milwaukee County</t>
  </si>
  <si>
    <t>WI-Outagamie County</t>
  </si>
  <si>
    <t>WI-Rock County</t>
  </si>
  <si>
    <t>WI-Sauk County</t>
  </si>
  <si>
    <t>WI-Sheboygan County</t>
  </si>
  <si>
    <t>WI-St. Croix County</t>
  </si>
  <si>
    <t>WI-Walworth County</t>
  </si>
  <si>
    <t>WI-Waukesha County</t>
  </si>
  <si>
    <t>WI-Winnebago County</t>
  </si>
  <si>
    <t>Wcl-Marshfield, city</t>
  </si>
  <si>
    <t>Non Wisconsin Resident</t>
  </si>
  <si>
    <t>Interlibrary Loan</t>
  </si>
  <si>
    <t>Cht-Birch Creek, twnshp of</t>
  </si>
  <si>
    <t>Chcl-Chippewa Falls, city of</t>
  </si>
  <si>
    <t>Chcl-Eau Claire, city of</t>
  </si>
  <si>
    <t>Chcl-Stanley, city of</t>
  </si>
  <si>
    <t>Ocncl-Lakewood, twnshp of</t>
  </si>
  <si>
    <t>Ocncl-Oconto Falls, city of</t>
  </si>
  <si>
    <t>Prc-Hill, twnshp of</t>
  </si>
  <si>
    <t>Prcl-Ogema, twnshp of</t>
  </si>
  <si>
    <t>Prc-Prentice, twnshp of</t>
  </si>
  <si>
    <t>Prc-Prentice, village of</t>
  </si>
  <si>
    <t>Prc-Spirit, twnshp of</t>
  </si>
  <si>
    <t>Vc-Arbor Vitae, twnshp of</t>
  </si>
  <si>
    <t>Vcl-Cloverland, twnshp of</t>
  </si>
  <si>
    <t>Vcl-Eagle River, twnshp of</t>
  </si>
  <si>
    <t>Vcl-Lac Du Flambeau, twnshp of</t>
  </si>
  <si>
    <t>Vcl-St. Germain, twnshp of</t>
  </si>
  <si>
    <t>Vcl-Washington, twnshp of</t>
  </si>
  <si>
    <t>Pocl-Amherst, village of</t>
  </si>
  <si>
    <t>Pocl-Amherst Junction, village</t>
  </si>
  <si>
    <t>Pocl-Buena Vista, twnshp of</t>
  </si>
  <si>
    <t>Pocl-Dewey, twnshp of</t>
  </si>
  <si>
    <t>Pocl-Eau Pleine, twnshp of</t>
  </si>
  <si>
    <t>Pocl-Hull, twnshp of</t>
  </si>
  <si>
    <t>Pocl-Junction City, village of</t>
  </si>
  <si>
    <t>Pocl-Linwood, twnshp of</t>
  </si>
  <si>
    <t>Pocl-Plover, twnshp of</t>
  </si>
  <si>
    <t>Pocl-Plover, village of</t>
  </si>
  <si>
    <t>Pocl-Rosholt, village of</t>
  </si>
  <si>
    <t>Pocl-Sharon, twnshp of</t>
  </si>
  <si>
    <t>Pocl-Stevens Point, city of</t>
  </si>
  <si>
    <t>Pocl-Stockton, twnshp of</t>
  </si>
  <si>
    <t>Rucl-Big Bend, twnshp of</t>
  </si>
  <si>
    <t>Rucl-Weyerhaeuser, village of</t>
  </si>
  <si>
    <t>Shcl-Almon, twnshp of</t>
  </si>
  <si>
    <t>Shcl-Aniwa, twnshp of</t>
  </si>
  <si>
    <t>Shcl-Aniwa, village of</t>
  </si>
  <si>
    <t>Shcl-Belle Plaine,twnshp of</t>
  </si>
  <si>
    <t>Shcl-Birnamwood, twnshp of</t>
  </si>
  <si>
    <t>Shcl-Birnamwood, village of</t>
  </si>
  <si>
    <t>Shcl-Bowler, village of</t>
  </si>
  <si>
    <t>Shcl-Eland, village of</t>
  </si>
  <si>
    <t>Shcl-Fairbanks, twnshp of</t>
  </si>
  <si>
    <t>Shcl-Hartland, twnshp of</t>
  </si>
  <si>
    <t>Shcl-Marion, city of</t>
  </si>
  <si>
    <t>Shcl-Morris, twnshp of</t>
  </si>
  <si>
    <t>Shcl-Tigerton, village of</t>
  </si>
  <si>
    <t>Shcl-Wittenberg, twnshp of</t>
  </si>
  <si>
    <t>Shcl-Wittenberg, village of</t>
  </si>
  <si>
    <t>Woc-Grand Rapids, twnshp of</t>
  </si>
  <si>
    <t>Woc-Hansen, twnshp of</t>
  </si>
  <si>
    <t>Woc-Hewitt, village of</t>
  </si>
  <si>
    <t>Woc-Lincoln, twnshp of</t>
  </si>
  <si>
    <t>Woc-Marshfield, twnshp of</t>
  </si>
  <si>
    <t>Woc-Port Edwards, twnshp of</t>
  </si>
  <si>
    <t>Woc-Sherry, twnshp of</t>
  </si>
  <si>
    <t>Wocl-Wisconsin Rapids, city of</t>
  </si>
  <si>
    <t>Total</t>
  </si>
  <si>
    <t>MCPL (ALL)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</si>
  <si>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</si>
  <si>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</si>
  <si>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</si>
  <si>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</si>
  <si>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</si>
  <si>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</si>
  <si>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</si>
  <si>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</si>
  <si>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</si>
  <si>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</si>
  <si>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</si>
  <si>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</si>
  <si>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</si>
  <si>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</si>
  <si>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</si>
  <si>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</si>
  <si>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Lincoln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</si>
  <si>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</si>
  <si>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</si>
  <si>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</si>
  <si>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</si>
  <si>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</si>
  <si>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</si>
  <si>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Circs</t>
  </si>
  <si>
    <t>NOTES:</t>
  </si>
  <si>
    <t>Clark</t>
  </si>
  <si>
    <t>Circulations to Langlade County residents who reside outside the city of Antigo</t>
  </si>
  <si>
    <t>Portage</t>
  </si>
  <si>
    <t xml:space="preserve">In previous years only the following municipalities in Portage County were counted as having a local library:  Villages of Amherst, Plover, Rosholt, and the City of Stevens Point. </t>
  </si>
  <si>
    <t>Shawano</t>
  </si>
  <si>
    <t>Waupaca</t>
  </si>
  <si>
    <t>Wood</t>
  </si>
  <si>
    <t>All W/O Library minus Forest, Marathon, Oneida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</si>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</sst>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right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right"/>
    </xf>
    <xf numFmtId="166" fontId="4" fillId="0" borderId="0" xfId="1" applyNumberFormat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righ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righ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right"/>
    </xf>
    <xf numFmtId="164" fontId="7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4" borderId="0" xfId="0" applyFont="1" applyFill="1"/>
    <xf numFmtId="164" fontId="8" fillId="4" borderId="0" xfId="0" applyNumberFormat="1" applyFont="1" applyFill="1" applyAlignment="1">
      <alignment horizontal="right"/>
    </xf>
    <xf numFmtId="0" fontId="9" fillId="2" borderId="0" xfId="1" applyFont="1" applyFill="1" applyAlignment="1">
      <alignment horizontal="left" wrapText="1"/>
    </xf>
    <xf numFmtId="0" fontId="7" fillId="5" borderId="0" xfId="0" applyFont="1" applyFill="1"/>
    <xf numFmtId="0" fontId="9" fillId="2" borderId="0" xfId="0" applyFont="1" applyFill="1" applyAlignment="1">
      <alignment wrapText="1"/>
    </xf>
    <xf numFmtId="164" fontId="8" fillId="5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4" fillId="10" borderId="0" xfId="0" applyFont="1" applyFill="1" applyAlignment="1">
      <alignment horizontal="left"/>
    </xf>
    <xf numFmtId="164" fontId="4" fillId="10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164" fontId="9" fillId="2" borderId="0" xfId="1" applyNumberFormat="1" applyFont="1" applyFill="1" applyAlignment="1">
      <alignment horizontal="right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86FDFCF1-AE7B-4F82-99DC-BDA03BF1D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392-449D-46D6-9AF0-0AC1739FBCBA}">
  <dimension ref="A1:IO248"/>
  <sheetViews>
    <sheetView tabSelected="1" topLeftCell="A2" workbookViewId="0">
      <selection activeCell="I44" sqref="I44"/>
    </sheetView>
  </sheetViews>
  <sheetFormatPr defaultRowHeight="14.4" x14ac:dyDescent="0.3"/>
  <cols>
    <col min="1" max="1" width="34.77734375" style="3" bestFit="1" customWidth="1"/>
    <col min="2" max="4" width="10.77734375" style="4" bestFit="1" customWidth="1"/>
    <col min="5" max="5" width="10.88671875" style="7" bestFit="1" customWidth="1"/>
    <col min="6" max="6" width="59.21875" style="7" bestFit="1" customWidth="1"/>
    <col min="7" max="8" width="10.88671875" style="7" bestFit="1" customWidth="1"/>
    <col min="9" max="9" width="55.5546875" style="7" bestFit="1" customWidth="1"/>
    <col min="10" max="249" width="10.88671875" style="7" bestFit="1" customWidth="1"/>
    <col min="250" max="250" width="15.6640625" bestFit="1" customWidth="1"/>
    <col min="251" max="258" width="10.77734375" bestFit="1" customWidth="1"/>
    <col min="259" max="505" width="10.88671875" bestFit="1" customWidth="1"/>
    <col min="506" max="506" width="15.6640625" bestFit="1" customWidth="1"/>
    <col min="507" max="514" width="10.77734375" bestFit="1" customWidth="1"/>
    <col min="515" max="761" width="10.88671875" bestFit="1" customWidth="1"/>
    <col min="762" max="762" width="15.6640625" bestFit="1" customWidth="1"/>
    <col min="763" max="770" width="10.77734375" bestFit="1" customWidth="1"/>
    <col min="771" max="1017" width="10.88671875" bestFit="1" customWidth="1"/>
    <col min="1018" max="1018" width="15.6640625" bestFit="1" customWidth="1"/>
    <col min="1019" max="1026" width="10.77734375" bestFit="1" customWidth="1"/>
    <col min="1027" max="1273" width="10.88671875" bestFit="1" customWidth="1"/>
    <col min="1274" max="1274" width="15.6640625" bestFit="1" customWidth="1"/>
    <col min="1275" max="1282" width="10.77734375" bestFit="1" customWidth="1"/>
    <col min="1283" max="1529" width="10.88671875" bestFit="1" customWidth="1"/>
    <col min="1530" max="1530" width="15.6640625" bestFit="1" customWidth="1"/>
    <col min="1531" max="1538" width="10.77734375" bestFit="1" customWidth="1"/>
    <col min="1539" max="1785" width="10.88671875" bestFit="1" customWidth="1"/>
    <col min="1786" max="1786" width="15.6640625" bestFit="1" customWidth="1"/>
    <col min="1787" max="1794" width="10.77734375" bestFit="1" customWidth="1"/>
    <col min="1795" max="2041" width="10.88671875" bestFit="1" customWidth="1"/>
    <col min="2042" max="2042" width="15.6640625" bestFit="1" customWidth="1"/>
    <col min="2043" max="2050" width="10.77734375" bestFit="1" customWidth="1"/>
    <col min="2051" max="2297" width="10.88671875" bestFit="1" customWidth="1"/>
    <col min="2298" max="2298" width="15.6640625" bestFit="1" customWidth="1"/>
    <col min="2299" max="2306" width="10.77734375" bestFit="1" customWidth="1"/>
    <col min="2307" max="2553" width="10.88671875" bestFit="1" customWidth="1"/>
    <col min="2554" max="2554" width="15.6640625" bestFit="1" customWidth="1"/>
    <col min="2555" max="2562" width="10.77734375" bestFit="1" customWidth="1"/>
    <col min="2563" max="2809" width="10.88671875" bestFit="1" customWidth="1"/>
    <col min="2810" max="2810" width="15.6640625" bestFit="1" customWidth="1"/>
    <col min="2811" max="2818" width="10.77734375" bestFit="1" customWidth="1"/>
    <col min="2819" max="3065" width="10.88671875" bestFit="1" customWidth="1"/>
    <col min="3066" max="3066" width="15.6640625" bestFit="1" customWidth="1"/>
    <col min="3067" max="3074" width="10.77734375" bestFit="1" customWidth="1"/>
    <col min="3075" max="3321" width="10.88671875" bestFit="1" customWidth="1"/>
    <col min="3322" max="3322" width="15.6640625" bestFit="1" customWidth="1"/>
    <col min="3323" max="3330" width="10.77734375" bestFit="1" customWidth="1"/>
    <col min="3331" max="3577" width="10.88671875" bestFit="1" customWidth="1"/>
    <col min="3578" max="3578" width="15.6640625" bestFit="1" customWidth="1"/>
    <col min="3579" max="3586" width="10.77734375" bestFit="1" customWidth="1"/>
    <col min="3587" max="3833" width="10.88671875" bestFit="1" customWidth="1"/>
    <col min="3834" max="3834" width="15.6640625" bestFit="1" customWidth="1"/>
    <col min="3835" max="3842" width="10.77734375" bestFit="1" customWidth="1"/>
    <col min="3843" max="4089" width="10.88671875" bestFit="1" customWidth="1"/>
    <col min="4090" max="4090" width="15.6640625" bestFit="1" customWidth="1"/>
    <col min="4091" max="4098" width="10.77734375" bestFit="1" customWidth="1"/>
    <col min="4099" max="4345" width="10.88671875" bestFit="1" customWidth="1"/>
    <col min="4346" max="4346" width="15.6640625" bestFit="1" customWidth="1"/>
    <col min="4347" max="4354" width="10.77734375" bestFit="1" customWidth="1"/>
    <col min="4355" max="4601" width="10.88671875" bestFit="1" customWidth="1"/>
    <col min="4602" max="4602" width="15.6640625" bestFit="1" customWidth="1"/>
    <col min="4603" max="4610" width="10.77734375" bestFit="1" customWidth="1"/>
    <col min="4611" max="4857" width="10.88671875" bestFit="1" customWidth="1"/>
    <col min="4858" max="4858" width="15.6640625" bestFit="1" customWidth="1"/>
    <col min="4859" max="4866" width="10.77734375" bestFit="1" customWidth="1"/>
    <col min="4867" max="5113" width="10.88671875" bestFit="1" customWidth="1"/>
    <col min="5114" max="5114" width="15.6640625" bestFit="1" customWidth="1"/>
    <col min="5115" max="5122" width="10.77734375" bestFit="1" customWidth="1"/>
    <col min="5123" max="5369" width="10.88671875" bestFit="1" customWidth="1"/>
    <col min="5370" max="5370" width="15.6640625" bestFit="1" customWidth="1"/>
    <col min="5371" max="5378" width="10.77734375" bestFit="1" customWidth="1"/>
    <col min="5379" max="5625" width="10.88671875" bestFit="1" customWidth="1"/>
    <col min="5626" max="5626" width="15.6640625" bestFit="1" customWidth="1"/>
    <col min="5627" max="5634" width="10.77734375" bestFit="1" customWidth="1"/>
    <col min="5635" max="5881" width="10.88671875" bestFit="1" customWidth="1"/>
    <col min="5882" max="5882" width="15.6640625" bestFit="1" customWidth="1"/>
    <col min="5883" max="5890" width="10.77734375" bestFit="1" customWidth="1"/>
    <col min="5891" max="6137" width="10.88671875" bestFit="1" customWidth="1"/>
    <col min="6138" max="6138" width="15.6640625" bestFit="1" customWidth="1"/>
    <col min="6139" max="6146" width="10.77734375" bestFit="1" customWidth="1"/>
    <col min="6147" max="6393" width="10.88671875" bestFit="1" customWidth="1"/>
    <col min="6394" max="6394" width="15.6640625" bestFit="1" customWidth="1"/>
    <col min="6395" max="6402" width="10.77734375" bestFit="1" customWidth="1"/>
    <col min="6403" max="6649" width="10.88671875" bestFit="1" customWidth="1"/>
    <col min="6650" max="6650" width="15.6640625" bestFit="1" customWidth="1"/>
    <col min="6651" max="6658" width="10.77734375" bestFit="1" customWidth="1"/>
    <col min="6659" max="6905" width="10.88671875" bestFit="1" customWidth="1"/>
    <col min="6906" max="6906" width="15.6640625" bestFit="1" customWidth="1"/>
    <col min="6907" max="6914" width="10.77734375" bestFit="1" customWidth="1"/>
    <col min="6915" max="7161" width="10.88671875" bestFit="1" customWidth="1"/>
    <col min="7162" max="7162" width="15.6640625" bestFit="1" customWidth="1"/>
    <col min="7163" max="7170" width="10.77734375" bestFit="1" customWidth="1"/>
    <col min="7171" max="7417" width="10.88671875" bestFit="1" customWidth="1"/>
    <col min="7418" max="7418" width="15.6640625" bestFit="1" customWidth="1"/>
    <col min="7419" max="7426" width="10.77734375" bestFit="1" customWidth="1"/>
    <col min="7427" max="7673" width="10.88671875" bestFit="1" customWidth="1"/>
    <col min="7674" max="7674" width="15.6640625" bestFit="1" customWidth="1"/>
    <col min="7675" max="7682" width="10.77734375" bestFit="1" customWidth="1"/>
    <col min="7683" max="7929" width="10.88671875" bestFit="1" customWidth="1"/>
    <col min="7930" max="7930" width="15.6640625" bestFit="1" customWidth="1"/>
    <col min="7931" max="7938" width="10.77734375" bestFit="1" customWidth="1"/>
    <col min="7939" max="8185" width="10.88671875" bestFit="1" customWidth="1"/>
    <col min="8186" max="8186" width="15.6640625" bestFit="1" customWidth="1"/>
    <col min="8187" max="8194" width="10.77734375" bestFit="1" customWidth="1"/>
    <col min="8195" max="8441" width="10.88671875" bestFit="1" customWidth="1"/>
    <col min="8442" max="8442" width="15.6640625" bestFit="1" customWidth="1"/>
    <col min="8443" max="8450" width="10.77734375" bestFit="1" customWidth="1"/>
    <col min="8451" max="8697" width="10.88671875" bestFit="1" customWidth="1"/>
    <col min="8698" max="8698" width="15.6640625" bestFit="1" customWidth="1"/>
    <col min="8699" max="8706" width="10.77734375" bestFit="1" customWidth="1"/>
    <col min="8707" max="8953" width="10.88671875" bestFit="1" customWidth="1"/>
    <col min="8954" max="8954" width="15.6640625" bestFit="1" customWidth="1"/>
    <col min="8955" max="8962" width="10.77734375" bestFit="1" customWidth="1"/>
    <col min="8963" max="9209" width="10.88671875" bestFit="1" customWidth="1"/>
    <col min="9210" max="9210" width="15.6640625" bestFit="1" customWidth="1"/>
    <col min="9211" max="9218" width="10.77734375" bestFit="1" customWidth="1"/>
    <col min="9219" max="9465" width="10.88671875" bestFit="1" customWidth="1"/>
    <col min="9466" max="9466" width="15.6640625" bestFit="1" customWidth="1"/>
    <col min="9467" max="9474" width="10.77734375" bestFit="1" customWidth="1"/>
    <col min="9475" max="9721" width="10.88671875" bestFit="1" customWidth="1"/>
    <col min="9722" max="9722" width="15.6640625" bestFit="1" customWidth="1"/>
    <col min="9723" max="9730" width="10.77734375" bestFit="1" customWidth="1"/>
    <col min="9731" max="9977" width="10.88671875" bestFit="1" customWidth="1"/>
    <col min="9978" max="9978" width="15.6640625" bestFit="1" customWidth="1"/>
    <col min="9979" max="9986" width="10.77734375" bestFit="1" customWidth="1"/>
    <col min="9987" max="10233" width="10.88671875" bestFit="1" customWidth="1"/>
    <col min="10234" max="10234" width="15.6640625" bestFit="1" customWidth="1"/>
    <col min="10235" max="10242" width="10.77734375" bestFit="1" customWidth="1"/>
    <col min="10243" max="10489" width="10.88671875" bestFit="1" customWidth="1"/>
    <col min="10490" max="10490" width="15.6640625" bestFit="1" customWidth="1"/>
    <col min="10491" max="10498" width="10.77734375" bestFit="1" customWidth="1"/>
    <col min="10499" max="10745" width="10.88671875" bestFit="1" customWidth="1"/>
    <col min="10746" max="10746" width="15.6640625" bestFit="1" customWidth="1"/>
    <col min="10747" max="10754" width="10.77734375" bestFit="1" customWidth="1"/>
    <col min="10755" max="11001" width="10.88671875" bestFit="1" customWidth="1"/>
    <col min="11002" max="11002" width="15.6640625" bestFit="1" customWidth="1"/>
    <col min="11003" max="11010" width="10.77734375" bestFit="1" customWidth="1"/>
    <col min="11011" max="11257" width="10.88671875" bestFit="1" customWidth="1"/>
    <col min="11258" max="11258" width="15.6640625" bestFit="1" customWidth="1"/>
    <col min="11259" max="11266" width="10.77734375" bestFit="1" customWidth="1"/>
    <col min="11267" max="11513" width="10.88671875" bestFit="1" customWidth="1"/>
    <col min="11514" max="11514" width="15.6640625" bestFit="1" customWidth="1"/>
    <col min="11515" max="11522" width="10.77734375" bestFit="1" customWidth="1"/>
    <col min="11523" max="11769" width="10.88671875" bestFit="1" customWidth="1"/>
    <col min="11770" max="11770" width="15.6640625" bestFit="1" customWidth="1"/>
    <col min="11771" max="11778" width="10.77734375" bestFit="1" customWidth="1"/>
    <col min="11779" max="12025" width="10.88671875" bestFit="1" customWidth="1"/>
    <col min="12026" max="12026" width="15.6640625" bestFit="1" customWidth="1"/>
    <col min="12027" max="12034" width="10.77734375" bestFit="1" customWidth="1"/>
    <col min="12035" max="12281" width="10.88671875" bestFit="1" customWidth="1"/>
    <col min="12282" max="12282" width="15.6640625" bestFit="1" customWidth="1"/>
    <col min="12283" max="12290" width="10.77734375" bestFit="1" customWidth="1"/>
    <col min="12291" max="12537" width="10.88671875" bestFit="1" customWidth="1"/>
    <col min="12538" max="12538" width="15.6640625" bestFit="1" customWidth="1"/>
    <col min="12539" max="12546" width="10.77734375" bestFit="1" customWidth="1"/>
    <col min="12547" max="12793" width="10.88671875" bestFit="1" customWidth="1"/>
    <col min="12794" max="12794" width="15.6640625" bestFit="1" customWidth="1"/>
    <col min="12795" max="12802" width="10.77734375" bestFit="1" customWidth="1"/>
    <col min="12803" max="13049" width="10.88671875" bestFit="1" customWidth="1"/>
    <col min="13050" max="13050" width="15.6640625" bestFit="1" customWidth="1"/>
    <col min="13051" max="13058" width="10.77734375" bestFit="1" customWidth="1"/>
    <col min="13059" max="13305" width="10.88671875" bestFit="1" customWidth="1"/>
    <col min="13306" max="13306" width="15.6640625" bestFit="1" customWidth="1"/>
    <col min="13307" max="13314" width="10.77734375" bestFit="1" customWidth="1"/>
    <col min="13315" max="13561" width="10.88671875" bestFit="1" customWidth="1"/>
    <col min="13562" max="13562" width="15.6640625" bestFit="1" customWidth="1"/>
    <col min="13563" max="13570" width="10.77734375" bestFit="1" customWidth="1"/>
    <col min="13571" max="13817" width="10.88671875" bestFit="1" customWidth="1"/>
    <col min="13818" max="13818" width="15.6640625" bestFit="1" customWidth="1"/>
    <col min="13819" max="13826" width="10.77734375" bestFit="1" customWidth="1"/>
    <col min="13827" max="14073" width="10.88671875" bestFit="1" customWidth="1"/>
    <col min="14074" max="14074" width="15.6640625" bestFit="1" customWidth="1"/>
    <col min="14075" max="14082" width="10.77734375" bestFit="1" customWidth="1"/>
    <col min="14083" max="14329" width="10.88671875" bestFit="1" customWidth="1"/>
    <col min="14330" max="14330" width="15.6640625" bestFit="1" customWidth="1"/>
    <col min="14331" max="14338" width="10.77734375" bestFit="1" customWidth="1"/>
    <col min="14339" max="14585" width="10.88671875" bestFit="1" customWidth="1"/>
    <col min="14586" max="14586" width="15.6640625" bestFit="1" customWidth="1"/>
    <col min="14587" max="14594" width="10.77734375" bestFit="1" customWidth="1"/>
    <col min="14595" max="14841" width="10.88671875" bestFit="1" customWidth="1"/>
    <col min="14842" max="14842" width="15.6640625" bestFit="1" customWidth="1"/>
    <col min="14843" max="14850" width="10.77734375" bestFit="1" customWidth="1"/>
    <col min="14851" max="15097" width="10.88671875" bestFit="1" customWidth="1"/>
    <col min="15098" max="15098" width="15.6640625" bestFit="1" customWidth="1"/>
    <col min="15099" max="15106" width="10.77734375" bestFit="1" customWidth="1"/>
    <col min="15107" max="15353" width="10.88671875" bestFit="1" customWidth="1"/>
    <col min="15354" max="15354" width="15.6640625" bestFit="1" customWidth="1"/>
    <col min="15355" max="15362" width="10.77734375" bestFit="1" customWidth="1"/>
    <col min="15363" max="15609" width="10.88671875" bestFit="1" customWidth="1"/>
    <col min="15610" max="15610" width="15.6640625" bestFit="1" customWidth="1"/>
    <col min="15611" max="15618" width="10.77734375" bestFit="1" customWidth="1"/>
    <col min="15619" max="15865" width="10.88671875" bestFit="1" customWidth="1"/>
    <col min="15866" max="15866" width="15.6640625" bestFit="1" customWidth="1"/>
    <col min="15867" max="15874" width="10.77734375" bestFit="1" customWidth="1"/>
    <col min="15875" max="16121" width="10.88671875" bestFit="1" customWidth="1"/>
    <col min="16122" max="16122" width="15.6640625" bestFit="1" customWidth="1"/>
    <col min="16123" max="16130" width="10.77734375" bestFit="1" customWidth="1"/>
    <col min="16131" max="16377" width="10.88671875" bestFit="1" customWidth="1"/>
    <col min="16378" max="16384" width="10.88671875" customWidth="1"/>
  </cols>
  <sheetData>
    <row r="1" spans="1:9" s="1" customFormat="1" ht="30" x14ac:dyDescent="0.5">
      <c r="A1" s="68" t="s">
        <v>0</v>
      </c>
      <c r="B1" s="68"/>
      <c r="C1" s="68"/>
      <c r="D1" s="68"/>
      <c r="E1" s="68"/>
      <c r="F1" s="68"/>
      <c r="G1"/>
      <c r="H1"/>
    </row>
    <row r="2" spans="1:9" s="2" customFormat="1" ht="30" x14ac:dyDescent="0.3">
      <c r="A2" s="67" t="s">
        <v>1</v>
      </c>
      <c r="B2" s="67"/>
      <c r="C2" s="67"/>
      <c r="D2" s="67"/>
      <c r="E2" s="67"/>
      <c r="F2" s="67"/>
      <c r="G2"/>
      <c r="H2"/>
    </row>
    <row r="3" spans="1:9" s="6" customFormat="1" ht="15.6" x14ac:dyDescent="0.3">
      <c r="A3" s="3" t="s">
        <v>2</v>
      </c>
      <c r="B3" s="4" t="s">
        <v>3</v>
      </c>
      <c r="C3" s="4" t="s">
        <v>4</v>
      </c>
      <c r="D3" s="4" t="s">
        <v>5</v>
      </c>
      <c r="F3" s="8" t="s">
        <v>250</v>
      </c>
      <c r="G3" s="9"/>
      <c r="H3" s="10">
        <f>D248</f>
        <v>647802</v>
      </c>
      <c r="I3" s="11" t="s">
        <v>251</v>
      </c>
    </row>
    <row r="4" spans="1:9" ht="15.6" x14ac:dyDescent="0.3">
      <c r="A4" s="52" t="s">
        <v>6</v>
      </c>
      <c r="B4" s="53">
        <v>778</v>
      </c>
      <c r="C4" s="53">
        <v>76</v>
      </c>
      <c r="D4" s="53">
        <v>854</v>
      </c>
      <c r="F4" s="12" t="s">
        <v>252</v>
      </c>
      <c r="G4" s="13"/>
      <c r="H4" s="14">
        <f>-SUM(D72:D132)</f>
        <v>-623080</v>
      </c>
      <c r="I4" s="15" t="s">
        <v>253</v>
      </c>
    </row>
    <row r="5" spans="1:9" ht="15.6" x14ac:dyDescent="0.3">
      <c r="A5" s="60" t="s">
        <v>7</v>
      </c>
      <c r="B5" s="61">
        <v>12</v>
      </c>
      <c r="C5" s="61">
        <v>3</v>
      </c>
      <c r="D5" s="61">
        <v>15</v>
      </c>
      <c r="F5" s="12" t="s">
        <v>254</v>
      </c>
      <c r="G5" s="13"/>
      <c r="H5" s="14">
        <f>-D167</f>
        <v>-10</v>
      </c>
      <c r="I5" s="15" t="s">
        <v>255</v>
      </c>
    </row>
    <row r="6" spans="1:9" ht="15.6" x14ac:dyDescent="0.3">
      <c r="A6" s="60" t="s">
        <v>8</v>
      </c>
      <c r="B6" s="61">
        <v>157</v>
      </c>
      <c r="C6" s="61">
        <v>3</v>
      </c>
      <c r="D6" s="61">
        <v>160</v>
      </c>
      <c r="F6" s="12"/>
      <c r="G6" s="13"/>
      <c r="H6" s="14">
        <f>-D191</f>
        <v>-1941</v>
      </c>
      <c r="I6" s="15" t="s">
        <v>256</v>
      </c>
    </row>
    <row r="7" spans="1:9" ht="15.6" x14ac:dyDescent="0.3">
      <c r="A7" s="52" t="s">
        <v>9</v>
      </c>
      <c r="B7" s="53">
        <v>40</v>
      </c>
      <c r="C7" s="53">
        <v>20</v>
      </c>
      <c r="D7" s="53">
        <v>60</v>
      </c>
      <c r="F7" s="12"/>
      <c r="G7" s="13"/>
      <c r="H7" s="14">
        <f>-D39</f>
        <v>-7</v>
      </c>
      <c r="I7" s="15" t="s">
        <v>257</v>
      </c>
    </row>
    <row r="8" spans="1:9" ht="15.6" x14ac:dyDescent="0.3">
      <c r="A8" s="60" t="s">
        <v>10</v>
      </c>
      <c r="B8" s="61">
        <v>9</v>
      </c>
      <c r="C8" s="61">
        <v>4</v>
      </c>
      <c r="D8" s="61">
        <v>13</v>
      </c>
      <c r="F8" s="16"/>
      <c r="G8" s="17"/>
      <c r="H8" s="18">
        <f>SUM(H3:H7)</f>
        <v>22764</v>
      </c>
      <c r="I8" s="19"/>
    </row>
    <row r="9" spans="1:9" ht="15.6" x14ac:dyDescent="0.3">
      <c r="A9" s="52" t="s">
        <v>11</v>
      </c>
      <c r="B9" s="53">
        <v>2</v>
      </c>
      <c r="C9" s="53">
        <v>2</v>
      </c>
      <c r="D9" s="53">
        <v>4</v>
      </c>
      <c r="F9" s="69" t="s">
        <v>258</v>
      </c>
      <c r="G9" s="70"/>
      <c r="H9" s="14"/>
      <c r="I9" s="19"/>
    </row>
    <row r="10" spans="1:9" ht="15.6" x14ac:dyDescent="0.3">
      <c r="A10" s="60" t="s">
        <v>12</v>
      </c>
      <c r="B10" s="61">
        <v>0</v>
      </c>
      <c r="C10" s="61">
        <v>0</v>
      </c>
      <c r="D10" s="61">
        <v>0</v>
      </c>
      <c r="F10" s="20" t="s">
        <v>259</v>
      </c>
      <c r="G10" s="21">
        <v>0</v>
      </c>
      <c r="H10" s="22"/>
      <c r="I10" s="19"/>
    </row>
    <row r="11" spans="1:9" ht="15.6" x14ac:dyDescent="0.3">
      <c r="A11" s="60" t="s">
        <v>13</v>
      </c>
      <c r="B11" s="61">
        <v>11</v>
      </c>
      <c r="C11" s="61">
        <v>0</v>
      </c>
      <c r="D11" s="61">
        <v>11</v>
      </c>
      <c r="F11" s="23" t="s">
        <v>260</v>
      </c>
      <c r="G11" s="24">
        <v>0</v>
      </c>
      <c r="H11" s="19"/>
      <c r="I11" s="19"/>
    </row>
    <row r="12" spans="1:9" ht="15.6" x14ac:dyDescent="0.3">
      <c r="A12" s="60" t="s">
        <v>14</v>
      </c>
      <c r="B12" s="61">
        <v>31</v>
      </c>
      <c r="C12" s="61">
        <v>0</v>
      </c>
      <c r="D12" s="61">
        <v>31</v>
      </c>
      <c r="F12" s="25" t="s">
        <v>261</v>
      </c>
      <c r="G12" s="26">
        <f>SUM(G10:G11)</f>
        <v>0</v>
      </c>
      <c r="H12" s="19"/>
      <c r="I12" s="19"/>
    </row>
    <row r="13" spans="1:9" ht="15.6" x14ac:dyDescent="0.3">
      <c r="A13" s="60" t="s">
        <v>15</v>
      </c>
      <c r="B13" s="61">
        <v>0</v>
      </c>
      <c r="C13" s="61">
        <v>2</v>
      </c>
      <c r="D13" s="61">
        <v>2</v>
      </c>
      <c r="F13" s="16"/>
      <c r="G13" s="17"/>
      <c r="H13" s="19"/>
      <c r="I13" s="19"/>
    </row>
    <row r="14" spans="1:9" ht="15.6" x14ac:dyDescent="0.3">
      <c r="A14" s="52" t="s">
        <v>16</v>
      </c>
      <c r="B14" s="53">
        <v>0</v>
      </c>
      <c r="C14" s="53">
        <v>0</v>
      </c>
      <c r="D14" s="53">
        <v>0</v>
      </c>
      <c r="F14" s="16"/>
      <c r="G14" s="17"/>
      <c r="H14" s="19"/>
      <c r="I14" s="19"/>
    </row>
    <row r="15" spans="1:9" ht="15.6" x14ac:dyDescent="0.3">
      <c r="A15" s="52" t="s">
        <v>17</v>
      </c>
      <c r="B15" s="53">
        <v>0</v>
      </c>
      <c r="C15" s="53">
        <v>0</v>
      </c>
      <c r="D15" s="53">
        <v>0</v>
      </c>
      <c r="F15" s="71" t="s">
        <v>262</v>
      </c>
      <c r="G15" s="72"/>
      <c r="H15" s="15" t="s">
        <v>263</v>
      </c>
      <c r="I15" s="27">
        <f>SUM(D4:D33)</f>
        <v>2375</v>
      </c>
    </row>
    <row r="16" spans="1:9" ht="15.6" x14ac:dyDescent="0.3">
      <c r="A16" s="60" t="s">
        <v>18</v>
      </c>
      <c r="B16" s="61">
        <v>13</v>
      </c>
      <c r="C16" s="61">
        <v>8</v>
      </c>
      <c r="D16" s="61">
        <v>21</v>
      </c>
      <c r="F16" s="20" t="s">
        <v>259</v>
      </c>
      <c r="G16" s="21">
        <f>SUM(D4,D7,D9,D14:D15,D17,D20:D21,D26,D32,D40:D55,D134,D139:D140,D142:D144,D146,D149,D164:D166)</f>
        <v>5139</v>
      </c>
      <c r="H16" s="19"/>
      <c r="I16" s="28"/>
    </row>
    <row r="17" spans="1:9" x14ac:dyDescent="0.3">
      <c r="A17" s="52" t="s">
        <v>19</v>
      </c>
      <c r="B17" s="53">
        <v>2</v>
      </c>
      <c r="C17" s="53">
        <v>0</v>
      </c>
      <c r="D17" s="53">
        <v>2</v>
      </c>
      <c r="F17" s="23" t="s">
        <v>260</v>
      </c>
      <c r="G17" s="24">
        <f>SUM(D5:D6,D8,D10:D13,D16,D18:D19,D22:D25,D27:D31,D33:D38,D56:D71,D133,D135:D138,D141,D145,D147:D148,D150:D163)</f>
        <v>5689</v>
      </c>
      <c r="H17" s="15" t="s">
        <v>264</v>
      </c>
      <c r="I17" s="27">
        <f>SUM(D34:D38)</f>
        <v>138</v>
      </c>
    </row>
    <row r="18" spans="1:9" ht="15.6" x14ac:dyDescent="0.3">
      <c r="A18" s="60" t="s">
        <v>20</v>
      </c>
      <c r="B18" s="61">
        <v>5</v>
      </c>
      <c r="C18" s="61">
        <v>0</v>
      </c>
      <c r="D18" s="61">
        <v>5</v>
      </c>
      <c r="F18" s="29" t="s">
        <v>261</v>
      </c>
      <c r="G18" s="30">
        <f>SUM(G16:G17)</f>
        <v>10828</v>
      </c>
      <c r="H18" s="19"/>
      <c r="I18" s="28"/>
    </row>
    <row r="19" spans="1:9" ht="15.6" x14ac:dyDescent="0.3">
      <c r="A19" s="60" t="s">
        <v>21</v>
      </c>
      <c r="B19" s="61">
        <v>0</v>
      </c>
      <c r="C19" s="61">
        <v>0</v>
      </c>
      <c r="D19" s="61">
        <v>0</v>
      </c>
      <c r="F19" s="16"/>
      <c r="G19" s="17"/>
      <c r="H19" s="15" t="s">
        <v>265</v>
      </c>
      <c r="I19" s="27">
        <f>SUM(D40:D53)</f>
        <v>578</v>
      </c>
    </row>
    <row r="20" spans="1:9" ht="15.6" x14ac:dyDescent="0.3">
      <c r="A20" s="52" t="s">
        <v>22</v>
      </c>
      <c r="B20" s="53">
        <v>60</v>
      </c>
      <c r="C20" s="53">
        <v>2</v>
      </c>
      <c r="D20" s="53">
        <v>62</v>
      </c>
      <c r="F20" s="16"/>
      <c r="G20" s="17"/>
      <c r="H20" s="19"/>
      <c r="I20" s="28"/>
    </row>
    <row r="21" spans="1:9" ht="15.6" x14ac:dyDescent="0.3">
      <c r="A21" s="52" t="s">
        <v>23</v>
      </c>
      <c r="B21" s="53">
        <v>16</v>
      </c>
      <c r="C21" s="53">
        <v>0</v>
      </c>
      <c r="D21" s="53">
        <v>16</v>
      </c>
      <c r="F21" s="73" t="s">
        <v>266</v>
      </c>
      <c r="G21" s="74"/>
      <c r="H21" s="15" t="s">
        <v>267</v>
      </c>
      <c r="I21" s="27">
        <f>SUM(D54:D71)</f>
        <v>5355</v>
      </c>
    </row>
    <row r="22" spans="1:9" ht="15.6" x14ac:dyDescent="0.3">
      <c r="A22" s="60" t="s">
        <v>24</v>
      </c>
      <c r="B22" s="61">
        <v>0</v>
      </c>
      <c r="C22" s="61">
        <v>0</v>
      </c>
      <c r="D22" s="61">
        <v>0</v>
      </c>
      <c r="F22" s="20" t="s">
        <v>259</v>
      </c>
      <c r="G22" s="21">
        <f>SUM(D189,D209:D222,D225:D239,D247)</f>
        <v>9332</v>
      </c>
      <c r="H22" s="19"/>
      <c r="I22" s="28"/>
    </row>
    <row r="23" spans="1:9" x14ac:dyDescent="0.3">
      <c r="A23" s="60" t="s">
        <v>25</v>
      </c>
      <c r="B23" s="61">
        <v>25</v>
      </c>
      <c r="C23" s="61">
        <v>2</v>
      </c>
      <c r="D23" s="61">
        <v>27</v>
      </c>
      <c r="F23" s="23" t="s">
        <v>260</v>
      </c>
      <c r="G23" s="24">
        <f>SUM(D240:D246)</f>
        <v>73</v>
      </c>
      <c r="H23" s="15" t="s">
        <v>268</v>
      </c>
      <c r="I23" s="27">
        <f>SUM(D133:D148)</f>
        <v>838</v>
      </c>
    </row>
    <row r="24" spans="1:9" ht="15.6" x14ac:dyDescent="0.3">
      <c r="A24" s="60" t="s">
        <v>26</v>
      </c>
      <c r="B24" s="61">
        <v>153</v>
      </c>
      <c r="C24" s="61">
        <v>0</v>
      </c>
      <c r="D24" s="61">
        <v>153</v>
      </c>
      <c r="F24" s="31" t="s">
        <v>261</v>
      </c>
      <c r="G24" s="32">
        <f>SUM(G22:G23)</f>
        <v>9405</v>
      </c>
      <c r="H24" s="19"/>
      <c r="I24" s="28"/>
    </row>
    <row r="25" spans="1:9" ht="15.6" x14ac:dyDescent="0.3">
      <c r="A25" s="60" t="s">
        <v>27</v>
      </c>
      <c r="B25" s="61">
        <v>17</v>
      </c>
      <c r="C25" s="61">
        <v>1</v>
      </c>
      <c r="D25" s="61">
        <v>18</v>
      </c>
      <c r="F25" s="16"/>
      <c r="G25" s="17"/>
      <c r="H25" s="15" t="s">
        <v>269</v>
      </c>
      <c r="I25" s="33">
        <f>SUM(D149:D166)</f>
        <v>1544</v>
      </c>
    </row>
    <row r="26" spans="1:9" ht="15.6" x14ac:dyDescent="0.3">
      <c r="A26" s="52" t="s">
        <v>28</v>
      </c>
      <c r="B26" s="53">
        <v>31</v>
      </c>
      <c r="C26" s="53">
        <v>31</v>
      </c>
      <c r="D26" s="53">
        <v>62</v>
      </c>
      <c r="F26" s="16"/>
      <c r="G26" s="17"/>
      <c r="H26" s="19"/>
      <c r="I26" s="28"/>
    </row>
    <row r="27" spans="1:9" ht="15.6" x14ac:dyDescent="0.3">
      <c r="A27" s="60" t="s">
        <v>29</v>
      </c>
      <c r="B27" s="61">
        <v>184</v>
      </c>
      <c r="C27" s="61">
        <v>7</v>
      </c>
      <c r="D27" s="61">
        <v>191</v>
      </c>
      <c r="F27" s="75" t="s">
        <v>270</v>
      </c>
      <c r="G27" s="76"/>
      <c r="H27" s="19"/>
      <c r="I27" s="34">
        <f>SUM(I15,I17,I19,I21,I23,I25)</f>
        <v>10828</v>
      </c>
    </row>
    <row r="28" spans="1:9" ht="15.6" x14ac:dyDescent="0.3">
      <c r="A28" s="60" t="s">
        <v>30</v>
      </c>
      <c r="B28" s="61">
        <v>7</v>
      </c>
      <c r="C28" s="61">
        <v>0</v>
      </c>
      <c r="D28" s="61">
        <v>7</v>
      </c>
      <c r="F28" s="20" t="s">
        <v>261</v>
      </c>
      <c r="G28" s="21">
        <f>SUM(D168:D188,D192:D208,D223:D224)</f>
        <v>2517</v>
      </c>
      <c r="H28" s="19"/>
      <c r="I28" s="19"/>
    </row>
    <row r="29" spans="1:9" ht="15.6" x14ac:dyDescent="0.3">
      <c r="A29" s="60" t="s">
        <v>31</v>
      </c>
      <c r="B29" s="61">
        <v>83</v>
      </c>
      <c r="C29" s="61">
        <v>94</v>
      </c>
      <c r="D29" s="61">
        <v>177</v>
      </c>
      <c r="F29" s="35"/>
      <c r="G29" s="17"/>
      <c r="H29" s="19"/>
      <c r="I29" s="19"/>
    </row>
    <row r="30" spans="1:9" ht="15.6" x14ac:dyDescent="0.3">
      <c r="A30" s="60" t="s">
        <v>284</v>
      </c>
      <c r="B30" s="61">
        <v>18</v>
      </c>
      <c r="C30" s="61">
        <v>31</v>
      </c>
      <c r="D30" s="61">
        <v>49</v>
      </c>
      <c r="F30" s="16"/>
      <c r="G30" s="17"/>
      <c r="H30" s="19"/>
      <c r="I30" s="19"/>
    </row>
    <row r="31" spans="1:9" ht="15.6" x14ac:dyDescent="0.3">
      <c r="A31" s="60" t="s">
        <v>32</v>
      </c>
      <c r="B31" s="61">
        <v>0</v>
      </c>
      <c r="C31" s="61">
        <v>1</v>
      </c>
      <c r="D31" s="61">
        <v>1</v>
      </c>
      <c r="F31" s="65" t="s">
        <v>271</v>
      </c>
      <c r="G31" s="66"/>
      <c r="H31" s="19"/>
      <c r="I31" s="19"/>
    </row>
    <row r="32" spans="1:9" ht="15.6" x14ac:dyDescent="0.3">
      <c r="A32" s="52" t="s">
        <v>33</v>
      </c>
      <c r="B32" s="53">
        <v>92</v>
      </c>
      <c r="C32" s="53">
        <v>42</v>
      </c>
      <c r="D32" s="53">
        <v>134</v>
      </c>
      <c r="F32" s="20" t="s">
        <v>261</v>
      </c>
      <c r="G32" s="21">
        <f>SUM(D190)</f>
        <v>14</v>
      </c>
      <c r="H32" s="15"/>
      <c r="I32" s="19"/>
    </row>
    <row r="33" spans="1:10" ht="15.6" x14ac:dyDescent="0.3">
      <c r="A33" s="60" t="s">
        <v>34</v>
      </c>
      <c r="B33" s="61">
        <v>118</v>
      </c>
      <c r="C33" s="61">
        <v>182</v>
      </c>
      <c r="D33" s="61">
        <v>300</v>
      </c>
      <c r="F33" s="16"/>
      <c r="G33" s="36"/>
      <c r="H33" s="19"/>
      <c r="I33"/>
    </row>
    <row r="34" spans="1:10" ht="15.6" x14ac:dyDescent="0.3">
      <c r="A34" s="60" t="s">
        <v>35</v>
      </c>
      <c r="B34" s="61">
        <v>134</v>
      </c>
      <c r="C34" s="61">
        <v>0</v>
      </c>
      <c r="D34" s="61">
        <v>134</v>
      </c>
      <c r="F34" s="16"/>
      <c r="G34" s="37">
        <f>SUM(G12,G18,G24,G28,G32)</f>
        <v>22764</v>
      </c>
      <c r="H34" s="19"/>
      <c r="I34"/>
    </row>
    <row r="35" spans="1:10" ht="15.6" x14ac:dyDescent="0.3">
      <c r="A35" s="60" t="s">
        <v>36</v>
      </c>
      <c r="B35" s="61">
        <v>3</v>
      </c>
      <c r="C35" s="61">
        <v>1</v>
      </c>
      <c r="D35" s="61">
        <v>4</v>
      </c>
      <c r="F35"/>
      <c r="G35" s="38"/>
      <c r="H35" s="19"/>
      <c r="I35"/>
    </row>
    <row r="36" spans="1:10" ht="15.6" x14ac:dyDescent="0.3">
      <c r="A36" s="60" t="s">
        <v>37</v>
      </c>
      <c r="B36" s="61">
        <v>0</v>
      </c>
      <c r="C36" s="61">
        <v>0</v>
      </c>
      <c r="D36" s="61">
        <v>0</v>
      </c>
      <c r="F36"/>
      <c r="G36" s="38"/>
      <c r="H36" s="19"/>
      <c r="I36"/>
    </row>
    <row r="37" spans="1:10" x14ac:dyDescent="0.3">
      <c r="A37" s="60" t="s">
        <v>38</v>
      </c>
      <c r="B37" s="61">
        <v>0</v>
      </c>
      <c r="C37" s="61">
        <v>0</v>
      </c>
      <c r="D37" s="61">
        <v>0</v>
      </c>
      <c r="F37" s="20" t="s">
        <v>272</v>
      </c>
      <c r="G37" s="39"/>
      <c r="H37" s="40"/>
      <c r="I37" s="40"/>
    </row>
    <row r="38" spans="1:10" x14ac:dyDescent="0.3">
      <c r="A38" s="60" t="s">
        <v>39</v>
      </c>
      <c r="B38" s="61">
        <v>0</v>
      </c>
      <c r="C38" s="61">
        <v>0</v>
      </c>
      <c r="D38" s="61">
        <v>0</v>
      </c>
      <c r="F38" s="20" t="s">
        <v>273</v>
      </c>
      <c r="G38" s="39"/>
      <c r="H38" s="40"/>
      <c r="I38" s="40"/>
    </row>
    <row r="39" spans="1:10" x14ac:dyDescent="0.3">
      <c r="A39" s="3" t="s">
        <v>40</v>
      </c>
      <c r="B39" s="4">
        <v>7</v>
      </c>
      <c r="C39" s="4">
        <v>0</v>
      </c>
      <c r="D39" s="4">
        <v>7</v>
      </c>
      <c r="F39" s="20"/>
      <c r="G39" s="39"/>
      <c r="H39" s="40"/>
      <c r="I39" s="40"/>
    </row>
    <row r="40" spans="1:10" x14ac:dyDescent="0.3">
      <c r="A40" s="52" t="s">
        <v>41</v>
      </c>
      <c r="B40" s="53">
        <v>7</v>
      </c>
      <c r="C40" s="53">
        <v>0</v>
      </c>
      <c r="D40" s="53">
        <v>7</v>
      </c>
      <c r="F40" s="40" t="s">
        <v>258</v>
      </c>
      <c r="G40" s="39" t="s">
        <v>274</v>
      </c>
      <c r="H40" s="40"/>
      <c r="I40" s="40" t="s">
        <v>275</v>
      </c>
    </row>
    <row r="41" spans="1:10" x14ac:dyDescent="0.3">
      <c r="A41" s="52" t="s">
        <v>42</v>
      </c>
      <c r="B41" s="53">
        <v>2</v>
      </c>
      <c r="C41" s="53">
        <v>0</v>
      </c>
      <c r="D41" s="53">
        <v>2</v>
      </c>
      <c r="F41" s="41" t="s">
        <v>276</v>
      </c>
      <c r="G41" s="42">
        <f>SUM(D5:D6,D8,D10:D13,D16,D18:D19,D22:D25,D27:D31,D33)</f>
        <v>1181</v>
      </c>
      <c r="H41" s="40"/>
      <c r="I41" s="40"/>
    </row>
    <row r="42" spans="1:10" ht="26.4" x14ac:dyDescent="0.3">
      <c r="A42" s="52" t="s">
        <v>43</v>
      </c>
      <c r="B42" s="53">
        <v>167</v>
      </c>
      <c r="C42" s="53">
        <v>93</v>
      </c>
      <c r="D42" s="53">
        <v>260</v>
      </c>
      <c r="F42" s="41" t="s">
        <v>265</v>
      </c>
      <c r="G42" s="42">
        <v>0</v>
      </c>
      <c r="H42" s="40"/>
      <c r="I42" s="43" t="s">
        <v>277</v>
      </c>
      <c r="J42" s="64">
        <f>SUM(D40,D41,D43,D44:D53)</f>
        <v>318</v>
      </c>
    </row>
    <row r="43" spans="1:10" x14ac:dyDescent="0.3">
      <c r="A43" s="52" t="s">
        <v>44</v>
      </c>
      <c r="B43" s="53">
        <v>32</v>
      </c>
      <c r="C43" s="53">
        <v>1</v>
      </c>
      <c r="D43" s="53">
        <v>33</v>
      </c>
      <c r="F43" s="41" t="s">
        <v>267</v>
      </c>
      <c r="G43" s="42">
        <f>SUM(D56:D71)</f>
        <v>3107</v>
      </c>
      <c r="H43" s="40"/>
      <c r="I43" s="40"/>
    </row>
    <row r="44" spans="1:10" ht="51.6" x14ac:dyDescent="0.3">
      <c r="A44" s="52" t="s">
        <v>45</v>
      </c>
      <c r="B44" s="53">
        <v>7</v>
      </c>
      <c r="C44" s="53">
        <v>0</v>
      </c>
      <c r="D44" s="53">
        <v>7</v>
      </c>
      <c r="F44" s="44" t="s">
        <v>278</v>
      </c>
      <c r="G44" s="46">
        <v>0</v>
      </c>
      <c r="H44" s="40"/>
      <c r="I44" s="45" t="s">
        <v>279</v>
      </c>
    </row>
    <row r="45" spans="1:10" x14ac:dyDescent="0.3">
      <c r="A45" s="52" t="s">
        <v>46</v>
      </c>
      <c r="B45" s="53">
        <v>14</v>
      </c>
      <c r="C45" s="53">
        <v>15</v>
      </c>
      <c r="D45" s="53">
        <v>29</v>
      </c>
      <c r="F45" s="44" t="s">
        <v>280</v>
      </c>
      <c r="G45" s="46">
        <v>0</v>
      </c>
      <c r="H45" s="40"/>
      <c r="I45" s="40"/>
    </row>
    <row r="46" spans="1:10" x14ac:dyDescent="0.3">
      <c r="A46" s="52" t="s">
        <v>47</v>
      </c>
      <c r="B46" s="53">
        <v>21</v>
      </c>
      <c r="C46" s="53">
        <v>0</v>
      </c>
      <c r="D46" s="53">
        <v>21</v>
      </c>
      <c r="F46" s="41" t="s">
        <v>269</v>
      </c>
      <c r="G46" s="42">
        <f>SUM(D150:D163)</f>
        <v>1028</v>
      </c>
      <c r="H46" s="40"/>
      <c r="I46" s="40"/>
    </row>
    <row r="47" spans="1:10" x14ac:dyDescent="0.3">
      <c r="A47" s="52" t="s">
        <v>48</v>
      </c>
      <c r="B47" s="53">
        <v>133</v>
      </c>
      <c r="C47" s="53">
        <v>58</v>
      </c>
      <c r="D47" s="53">
        <v>191</v>
      </c>
      <c r="F47" s="44" t="s">
        <v>281</v>
      </c>
      <c r="G47" s="46">
        <v>0</v>
      </c>
      <c r="H47" s="40"/>
      <c r="I47" s="40"/>
    </row>
    <row r="48" spans="1:10" x14ac:dyDescent="0.3">
      <c r="A48" s="52" t="s">
        <v>49</v>
      </c>
      <c r="B48" s="53">
        <v>17</v>
      </c>
      <c r="C48" s="53">
        <v>3</v>
      </c>
      <c r="D48" s="53">
        <v>20</v>
      </c>
      <c r="F48" s="44" t="s">
        <v>282</v>
      </c>
      <c r="G48" s="46">
        <f>SUM(D240:D246)</f>
        <v>73</v>
      </c>
      <c r="H48" s="40"/>
      <c r="I48" s="40"/>
    </row>
    <row r="49" spans="1:9" x14ac:dyDescent="0.3">
      <c r="A49" s="52" t="s">
        <v>50</v>
      </c>
      <c r="B49" s="53">
        <v>0</v>
      </c>
      <c r="C49" s="53">
        <v>1</v>
      </c>
      <c r="D49" s="53">
        <v>1</v>
      </c>
      <c r="F49"/>
      <c r="G49" s="47">
        <f>SUM(G41:G48)</f>
        <v>5389</v>
      </c>
      <c r="H49" s="48">
        <f>SUM(G11,G17,G23)-SUM(D34:D38,D133,D135:D138,D141,D145,D147:D148)</f>
        <v>5389</v>
      </c>
      <c r="I49" s="5" t="s">
        <v>283</v>
      </c>
    </row>
    <row r="50" spans="1:9" x14ac:dyDescent="0.3">
      <c r="A50" s="52" t="s">
        <v>51</v>
      </c>
      <c r="B50" s="53">
        <v>1</v>
      </c>
      <c r="C50" s="53">
        <v>0</v>
      </c>
      <c r="D50" s="53">
        <v>1</v>
      </c>
      <c r="F50"/>
      <c r="G50" s="49"/>
      <c r="H50" s="50"/>
      <c r="I50" s="5"/>
    </row>
    <row r="51" spans="1:9" x14ac:dyDescent="0.3">
      <c r="A51" s="52" t="s">
        <v>52</v>
      </c>
      <c r="B51" s="53">
        <v>0</v>
      </c>
      <c r="C51" s="53">
        <v>0</v>
      </c>
      <c r="D51" s="53">
        <v>0</v>
      </c>
      <c r="F51" s="4"/>
      <c r="G51" s="51"/>
      <c r="H51" s="40"/>
      <c r="I51" s="40"/>
    </row>
    <row r="52" spans="1:9" x14ac:dyDescent="0.3">
      <c r="A52" s="52" t="s">
        <v>53</v>
      </c>
      <c r="B52" s="53">
        <v>0</v>
      </c>
      <c r="C52" s="53">
        <v>0</v>
      </c>
      <c r="D52" s="53">
        <v>0</v>
      </c>
      <c r="G52" s="47"/>
      <c r="H52" s="40"/>
      <c r="I52" s="40"/>
    </row>
    <row r="53" spans="1:9" x14ac:dyDescent="0.3">
      <c r="A53" s="52" t="s">
        <v>54</v>
      </c>
      <c r="B53" s="53">
        <v>2</v>
      </c>
      <c r="C53" s="53">
        <v>4</v>
      </c>
      <c r="D53" s="53">
        <v>6</v>
      </c>
    </row>
    <row r="54" spans="1:9" x14ac:dyDescent="0.3">
      <c r="A54" s="52" t="s">
        <v>55</v>
      </c>
      <c r="B54" s="53">
        <v>1484</v>
      </c>
      <c r="C54" s="53">
        <v>409</v>
      </c>
      <c r="D54" s="53">
        <v>1893</v>
      </c>
    </row>
    <row r="55" spans="1:9" x14ac:dyDescent="0.3">
      <c r="A55" s="52" t="s">
        <v>56</v>
      </c>
      <c r="B55" s="53">
        <v>165</v>
      </c>
      <c r="C55" s="53">
        <v>190</v>
      </c>
      <c r="D55" s="53">
        <v>355</v>
      </c>
    </row>
    <row r="56" spans="1:9" x14ac:dyDescent="0.3">
      <c r="A56" s="60" t="s">
        <v>57</v>
      </c>
      <c r="B56" s="61">
        <v>57</v>
      </c>
      <c r="C56" s="61">
        <v>2</v>
      </c>
      <c r="D56" s="61">
        <v>59</v>
      </c>
    </row>
    <row r="57" spans="1:9" x14ac:dyDescent="0.3">
      <c r="A57" s="60" t="s">
        <v>58</v>
      </c>
      <c r="B57" s="61">
        <v>74</v>
      </c>
      <c r="C57" s="61">
        <v>5</v>
      </c>
      <c r="D57" s="61">
        <v>79</v>
      </c>
    </row>
    <row r="58" spans="1:9" x14ac:dyDescent="0.3">
      <c r="A58" s="60" t="s">
        <v>59</v>
      </c>
      <c r="B58" s="61">
        <v>28</v>
      </c>
      <c r="C58" s="61">
        <v>35</v>
      </c>
      <c r="D58" s="61">
        <v>63</v>
      </c>
    </row>
    <row r="59" spans="1:9" x14ac:dyDescent="0.3">
      <c r="A59" s="60" t="s">
        <v>60</v>
      </c>
      <c r="B59" s="61">
        <v>8</v>
      </c>
      <c r="C59" s="61">
        <v>3</v>
      </c>
      <c r="D59" s="61">
        <v>11</v>
      </c>
    </row>
    <row r="60" spans="1:9" x14ac:dyDescent="0.3">
      <c r="A60" s="60" t="s">
        <v>61</v>
      </c>
      <c r="B60" s="61">
        <v>4</v>
      </c>
      <c r="C60" s="61">
        <v>0</v>
      </c>
      <c r="D60" s="61">
        <v>4</v>
      </c>
    </row>
    <row r="61" spans="1:9" x14ac:dyDescent="0.3">
      <c r="A61" s="60" t="s">
        <v>62</v>
      </c>
      <c r="B61" s="61">
        <v>202</v>
      </c>
      <c r="C61" s="61">
        <v>128</v>
      </c>
      <c r="D61" s="61">
        <v>330</v>
      </c>
    </row>
    <row r="62" spans="1:9" x14ac:dyDescent="0.3">
      <c r="A62" s="60" t="s">
        <v>63</v>
      </c>
      <c r="B62" s="61">
        <v>958</v>
      </c>
      <c r="C62" s="61">
        <v>186</v>
      </c>
      <c r="D62" s="61">
        <v>1144</v>
      </c>
    </row>
    <row r="63" spans="1:9" x14ac:dyDescent="0.3">
      <c r="A63" s="60" t="s">
        <v>64</v>
      </c>
      <c r="B63" s="61">
        <v>439</v>
      </c>
      <c r="C63" s="61">
        <v>200</v>
      </c>
      <c r="D63" s="61">
        <v>639</v>
      </c>
    </row>
    <row r="64" spans="1:9" x14ac:dyDescent="0.3">
      <c r="A64" s="60" t="s">
        <v>65</v>
      </c>
      <c r="B64" s="61">
        <v>31</v>
      </c>
      <c r="C64" s="61">
        <v>1</v>
      </c>
      <c r="D64" s="61">
        <v>32</v>
      </c>
    </row>
    <row r="65" spans="1:4" x14ac:dyDescent="0.3">
      <c r="A65" s="60" t="s">
        <v>66</v>
      </c>
      <c r="B65" s="61">
        <v>108</v>
      </c>
      <c r="C65" s="61">
        <v>64</v>
      </c>
      <c r="D65" s="61">
        <v>172</v>
      </c>
    </row>
    <row r="66" spans="1:4" x14ac:dyDescent="0.3">
      <c r="A66" s="60" t="s">
        <v>67</v>
      </c>
      <c r="B66" s="61">
        <v>9</v>
      </c>
      <c r="C66" s="61">
        <v>0</v>
      </c>
      <c r="D66" s="61">
        <v>9</v>
      </c>
    </row>
    <row r="67" spans="1:4" x14ac:dyDescent="0.3">
      <c r="A67" s="60" t="s">
        <v>68</v>
      </c>
      <c r="B67" s="61">
        <v>355</v>
      </c>
      <c r="C67" s="61">
        <v>81</v>
      </c>
      <c r="D67" s="61">
        <v>436</v>
      </c>
    </row>
    <row r="68" spans="1:4" x14ac:dyDescent="0.3">
      <c r="A68" s="60" t="s">
        <v>69</v>
      </c>
      <c r="B68" s="61">
        <v>26</v>
      </c>
      <c r="C68" s="61">
        <v>0</v>
      </c>
      <c r="D68" s="61">
        <v>26</v>
      </c>
    </row>
    <row r="69" spans="1:4" x14ac:dyDescent="0.3">
      <c r="A69" s="60" t="s">
        <v>70</v>
      </c>
      <c r="B69" s="61">
        <v>7</v>
      </c>
      <c r="C69" s="61">
        <v>5</v>
      </c>
      <c r="D69" s="61">
        <v>12</v>
      </c>
    </row>
    <row r="70" spans="1:4" x14ac:dyDescent="0.3">
      <c r="A70" s="60" t="s">
        <v>71</v>
      </c>
      <c r="B70" s="61">
        <v>80</v>
      </c>
      <c r="C70" s="61">
        <v>10</v>
      </c>
      <c r="D70" s="61">
        <v>90</v>
      </c>
    </row>
    <row r="71" spans="1:4" x14ac:dyDescent="0.3">
      <c r="A71" s="60" t="s">
        <v>72</v>
      </c>
      <c r="B71" s="61">
        <v>1</v>
      </c>
      <c r="C71" s="61">
        <v>0</v>
      </c>
      <c r="D71" s="61">
        <v>1</v>
      </c>
    </row>
    <row r="72" spans="1:4" x14ac:dyDescent="0.3">
      <c r="A72" s="3" t="s">
        <v>73</v>
      </c>
      <c r="B72" s="4">
        <v>2</v>
      </c>
      <c r="C72" s="4">
        <v>0</v>
      </c>
      <c r="D72" s="4">
        <v>2</v>
      </c>
    </row>
    <row r="73" spans="1:4" x14ac:dyDescent="0.3">
      <c r="A73" s="3" t="s">
        <v>74</v>
      </c>
      <c r="B73" s="4">
        <v>6788</v>
      </c>
      <c r="C73" s="4">
        <v>2024</v>
      </c>
      <c r="D73" s="4">
        <v>8812</v>
      </c>
    </row>
    <row r="74" spans="1:4" x14ac:dyDescent="0.3">
      <c r="A74" s="3" t="s">
        <v>75</v>
      </c>
      <c r="B74" s="4">
        <v>468</v>
      </c>
      <c r="C74" s="4">
        <v>267</v>
      </c>
      <c r="D74" s="4">
        <v>735</v>
      </c>
    </row>
    <row r="75" spans="1:4" x14ac:dyDescent="0.3">
      <c r="A75" s="3" t="s">
        <v>76</v>
      </c>
      <c r="B75" s="4">
        <v>1855</v>
      </c>
      <c r="C75" s="4">
        <v>411</v>
      </c>
      <c r="D75" s="4">
        <v>2266</v>
      </c>
    </row>
    <row r="76" spans="1:4" x14ac:dyDescent="0.3">
      <c r="A76" s="3" t="s">
        <v>77</v>
      </c>
      <c r="B76" s="4">
        <v>1924</v>
      </c>
      <c r="C76" s="4">
        <v>469</v>
      </c>
      <c r="D76" s="4">
        <v>2393</v>
      </c>
    </row>
    <row r="77" spans="1:4" x14ac:dyDescent="0.3">
      <c r="A77" s="3" t="s">
        <v>78</v>
      </c>
      <c r="B77" s="4">
        <v>1459</v>
      </c>
      <c r="C77" s="4">
        <v>443</v>
      </c>
      <c r="D77" s="4">
        <v>1902</v>
      </c>
    </row>
    <row r="78" spans="1:4" x14ac:dyDescent="0.3">
      <c r="A78" s="3" t="s">
        <v>79</v>
      </c>
      <c r="B78" s="4">
        <v>2629</v>
      </c>
      <c r="C78" s="4">
        <v>688</v>
      </c>
      <c r="D78" s="4">
        <v>3317</v>
      </c>
    </row>
    <row r="79" spans="1:4" x14ac:dyDescent="0.3">
      <c r="A79" s="3" t="s">
        <v>80</v>
      </c>
      <c r="B79" s="4">
        <v>731</v>
      </c>
      <c r="C79" s="4">
        <v>232</v>
      </c>
      <c r="D79" s="4">
        <v>963</v>
      </c>
    </row>
    <row r="80" spans="1:4" x14ac:dyDescent="0.3">
      <c r="A80" s="3" t="s">
        <v>81</v>
      </c>
      <c r="B80" s="4">
        <v>774</v>
      </c>
      <c r="C80" s="4">
        <v>82</v>
      </c>
      <c r="D80" s="4">
        <v>856</v>
      </c>
    </row>
    <row r="81" spans="1:4" x14ac:dyDescent="0.3">
      <c r="A81" s="3" t="s">
        <v>82</v>
      </c>
      <c r="B81" s="4">
        <v>2819</v>
      </c>
      <c r="C81" s="4">
        <v>596</v>
      </c>
      <c r="D81" s="4">
        <v>3415</v>
      </c>
    </row>
    <row r="82" spans="1:4" x14ac:dyDescent="0.3">
      <c r="A82" s="3" t="s">
        <v>83</v>
      </c>
      <c r="B82" s="4">
        <v>4355</v>
      </c>
      <c r="C82" s="4">
        <v>1417</v>
      </c>
      <c r="D82" s="4">
        <v>5772</v>
      </c>
    </row>
    <row r="83" spans="1:4" x14ac:dyDescent="0.3">
      <c r="A83" s="3" t="s">
        <v>84</v>
      </c>
      <c r="B83" s="4">
        <v>0</v>
      </c>
      <c r="C83" s="4">
        <v>2</v>
      </c>
      <c r="D83" s="4">
        <v>2</v>
      </c>
    </row>
    <row r="84" spans="1:4" x14ac:dyDescent="0.3">
      <c r="A84" s="3" t="s">
        <v>85</v>
      </c>
      <c r="B84" s="4">
        <v>3384</v>
      </c>
      <c r="C84" s="4">
        <v>814</v>
      </c>
      <c r="D84" s="4">
        <v>4198</v>
      </c>
    </row>
    <row r="85" spans="1:4" x14ac:dyDescent="0.3">
      <c r="A85" s="3" t="s">
        <v>86</v>
      </c>
      <c r="B85" s="4">
        <v>7715</v>
      </c>
      <c r="C85" s="4">
        <v>1854</v>
      </c>
      <c r="D85" s="4">
        <v>9569</v>
      </c>
    </row>
    <row r="86" spans="1:4" x14ac:dyDescent="0.3">
      <c r="A86" s="3" t="s">
        <v>87</v>
      </c>
      <c r="B86" s="4">
        <v>3825</v>
      </c>
      <c r="C86" s="4">
        <v>840</v>
      </c>
      <c r="D86" s="4">
        <v>4665</v>
      </c>
    </row>
    <row r="87" spans="1:4" x14ac:dyDescent="0.3">
      <c r="A87" s="3" t="s">
        <v>88</v>
      </c>
      <c r="B87" s="4">
        <v>2731</v>
      </c>
      <c r="C87" s="4">
        <v>423</v>
      </c>
      <c r="D87" s="4">
        <v>3154</v>
      </c>
    </row>
    <row r="88" spans="1:4" x14ac:dyDescent="0.3">
      <c r="A88" s="3" t="s">
        <v>89</v>
      </c>
      <c r="B88" s="4">
        <v>504</v>
      </c>
      <c r="C88" s="4">
        <v>182</v>
      </c>
      <c r="D88" s="4">
        <v>686</v>
      </c>
    </row>
    <row r="89" spans="1:4" x14ac:dyDescent="0.3">
      <c r="A89" s="3" t="s">
        <v>90</v>
      </c>
      <c r="B89" s="4">
        <v>1029</v>
      </c>
      <c r="C89" s="4">
        <v>282</v>
      </c>
      <c r="D89" s="4">
        <v>1311</v>
      </c>
    </row>
    <row r="90" spans="1:4" x14ac:dyDescent="0.3">
      <c r="A90" s="3" t="s">
        <v>91</v>
      </c>
      <c r="B90" s="4">
        <v>2642</v>
      </c>
      <c r="C90" s="4">
        <v>568</v>
      </c>
      <c r="D90" s="4">
        <v>3210</v>
      </c>
    </row>
    <row r="91" spans="1:4" x14ac:dyDescent="0.3">
      <c r="A91" s="3" t="s">
        <v>92</v>
      </c>
      <c r="B91" s="4">
        <v>443</v>
      </c>
      <c r="C91" s="4">
        <v>45</v>
      </c>
      <c r="D91" s="4">
        <v>488</v>
      </c>
    </row>
    <row r="92" spans="1:4" x14ac:dyDescent="0.3">
      <c r="A92" s="3" t="s">
        <v>93</v>
      </c>
      <c r="B92" s="4">
        <v>1398</v>
      </c>
      <c r="C92" s="4">
        <v>349</v>
      </c>
      <c r="D92" s="4">
        <v>1747</v>
      </c>
    </row>
    <row r="93" spans="1:4" x14ac:dyDescent="0.3">
      <c r="A93" s="3" t="s">
        <v>94</v>
      </c>
      <c r="B93" s="4">
        <v>337</v>
      </c>
      <c r="C93" s="4">
        <v>69</v>
      </c>
      <c r="D93" s="4">
        <v>406</v>
      </c>
    </row>
    <row r="94" spans="1:4" x14ac:dyDescent="0.3">
      <c r="A94" s="3" t="s">
        <v>95</v>
      </c>
      <c r="B94" s="4">
        <v>712</v>
      </c>
      <c r="C94" s="4">
        <v>216</v>
      </c>
      <c r="D94" s="4">
        <v>928</v>
      </c>
    </row>
    <row r="95" spans="1:4" x14ac:dyDescent="0.3">
      <c r="A95" s="3" t="s">
        <v>96</v>
      </c>
      <c r="B95" s="4">
        <v>248</v>
      </c>
      <c r="C95" s="4">
        <v>121</v>
      </c>
      <c r="D95" s="4">
        <v>369</v>
      </c>
    </row>
    <row r="96" spans="1:4" x14ac:dyDescent="0.3">
      <c r="A96" s="3" t="s">
        <v>97</v>
      </c>
      <c r="B96" s="4">
        <v>8370</v>
      </c>
      <c r="C96" s="4">
        <v>2615</v>
      </c>
      <c r="D96" s="4">
        <v>10985</v>
      </c>
    </row>
    <row r="97" spans="1:4" x14ac:dyDescent="0.3">
      <c r="A97" s="3" t="s">
        <v>98</v>
      </c>
      <c r="B97" s="4">
        <v>3358</v>
      </c>
      <c r="C97" s="4">
        <v>822</v>
      </c>
      <c r="D97" s="4">
        <v>4180</v>
      </c>
    </row>
    <row r="98" spans="1:4" x14ac:dyDescent="0.3">
      <c r="A98" s="3" t="s">
        <v>99</v>
      </c>
      <c r="B98" s="4">
        <v>2237</v>
      </c>
      <c r="C98" s="4">
        <v>898</v>
      </c>
      <c r="D98" s="4">
        <v>3135</v>
      </c>
    </row>
    <row r="99" spans="1:4" x14ac:dyDescent="0.3">
      <c r="A99" s="3" t="s">
        <v>100</v>
      </c>
      <c r="B99" s="4">
        <v>126</v>
      </c>
      <c r="C99" s="4">
        <v>36</v>
      </c>
      <c r="D99" s="4">
        <v>162</v>
      </c>
    </row>
    <row r="100" spans="1:4" x14ac:dyDescent="0.3">
      <c r="A100" s="3" t="s">
        <v>101</v>
      </c>
      <c r="B100" s="4">
        <v>1498</v>
      </c>
      <c r="C100" s="4">
        <v>321</v>
      </c>
      <c r="D100" s="4">
        <v>1819</v>
      </c>
    </row>
    <row r="101" spans="1:4" x14ac:dyDescent="0.3">
      <c r="A101" s="3" t="s">
        <v>102</v>
      </c>
      <c r="B101" s="4">
        <v>164</v>
      </c>
      <c r="C101" s="4">
        <v>66</v>
      </c>
      <c r="D101" s="4">
        <v>230</v>
      </c>
    </row>
    <row r="102" spans="1:4" x14ac:dyDescent="0.3">
      <c r="A102" s="3" t="s">
        <v>103</v>
      </c>
      <c r="B102" s="4">
        <v>110</v>
      </c>
      <c r="C102" s="4">
        <v>32</v>
      </c>
      <c r="D102" s="4">
        <v>142</v>
      </c>
    </row>
    <row r="103" spans="1:4" x14ac:dyDescent="0.3">
      <c r="A103" s="3" t="s">
        <v>104</v>
      </c>
      <c r="B103" s="4">
        <v>2201</v>
      </c>
      <c r="C103" s="4">
        <v>649</v>
      </c>
      <c r="D103" s="4">
        <v>2850</v>
      </c>
    </row>
    <row r="104" spans="1:4" x14ac:dyDescent="0.3">
      <c r="A104" s="3" t="s">
        <v>105</v>
      </c>
      <c r="B104" s="4">
        <v>3848</v>
      </c>
      <c r="C104" s="4">
        <v>964</v>
      </c>
      <c r="D104" s="4">
        <v>4812</v>
      </c>
    </row>
    <row r="105" spans="1:4" x14ac:dyDescent="0.3">
      <c r="A105" s="3" t="s">
        <v>106</v>
      </c>
      <c r="B105" s="4">
        <v>26205</v>
      </c>
      <c r="C105" s="4">
        <v>8637</v>
      </c>
      <c r="D105" s="4">
        <v>34842</v>
      </c>
    </row>
    <row r="106" spans="1:4" x14ac:dyDescent="0.3">
      <c r="A106" s="3" t="s">
        <v>107</v>
      </c>
      <c r="B106" s="4">
        <v>48</v>
      </c>
      <c r="C106" s="4">
        <v>3</v>
      </c>
      <c r="D106" s="4">
        <v>51</v>
      </c>
    </row>
    <row r="107" spans="1:4" x14ac:dyDescent="0.3">
      <c r="A107" s="3" t="s">
        <v>108</v>
      </c>
      <c r="B107" s="4">
        <v>7903</v>
      </c>
      <c r="C107" s="4">
        <v>2984</v>
      </c>
      <c r="D107" s="4">
        <v>10887</v>
      </c>
    </row>
    <row r="108" spans="1:4" x14ac:dyDescent="0.3">
      <c r="A108" s="3" t="s">
        <v>109</v>
      </c>
      <c r="B108" s="4">
        <v>3854</v>
      </c>
      <c r="C108" s="4">
        <v>1166</v>
      </c>
      <c r="D108" s="4">
        <v>5020</v>
      </c>
    </row>
    <row r="109" spans="1:4" x14ac:dyDescent="0.3">
      <c r="A109" s="3" t="s">
        <v>110</v>
      </c>
      <c r="B109" s="4">
        <v>9071</v>
      </c>
      <c r="C109" s="4">
        <v>2275</v>
      </c>
      <c r="D109" s="4">
        <v>11346</v>
      </c>
    </row>
    <row r="110" spans="1:4" x14ac:dyDescent="0.3">
      <c r="A110" s="3" t="s">
        <v>111</v>
      </c>
      <c r="B110" s="4">
        <v>229</v>
      </c>
      <c r="C110" s="4">
        <v>88</v>
      </c>
      <c r="D110" s="4">
        <v>317</v>
      </c>
    </row>
    <row r="111" spans="1:4" x14ac:dyDescent="0.3">
      <c r="A111" s="3" t="s">
        <v>112</v>
      </c>
      <c r="B111" s="4">
        <v>5326</v>
      </c>
      <c r="C111" s="4">
        <v>1722</v>
      </c>
      <c r="D111" s="4">
        <v>7048</v>
      </c>
    </row>
    <row r="112" spans="1:4" x14ac:dyDescent="0.3">
      <c r="A112" s="3" t="s">
        <v>113</v>
      </c>
      <c r="B112" s="4">
        <v>16800</v>
      </c>
      <c r="C112" s="4">
        <v>5794</v>
      </c>
      <c r="D112" s="4">
        <v>22594</v>
      </c>
    </row>
    <row r="113" spans="1:6" x14ac:dyDescent="0.3">
      <c r="A113" s="3" t="s">
        <v>114</v>
      </c>
      <c r="B113" s="4">
        <v>1884</v>
      </c>
      <c r="C113" s="4">
        <v>525</v>
      </c>
      <c r="D113" s="4">
        <v>2409</v>
      </c>
    </row>
    <row r="114" spans="1:6" x14ac:dyDescent="0.3">
      <c r="A114" s="3" t="s">
        <v>115</v>
      </c>
      <c r="B114" s="4">
        <v>1165</v>
      </c>
      <c r="C114" s="4">
        <v>353</v>
      </c>
      <c r="D114" s="4">
        <v>1518</v>
      </c>
    </row>
    <row r="115" spans="1:6" x14ac:dyDescent="0.3">
      <c r="A115" s="3" t="s">
        <v>116</v>
      </c>
      <c r="B115" s="4">
        <v>24658</v>
      </c>
      <c r="C115" s="4">
        <v>7686</v>
      </c>
      <c r="D115" s="4">
        <v>32344</v>
      </c>
    </row>
    <row r="116" spans="1:6" x14ac:dyDescent="0.3">
      <c r="A116" s="3" t="s">
        <v>117</v>
      </c>
      <c r="B116" s="4">
        <v>4225</v>
      </c>
      <c r="C116" s="4">
        <v>1105</v>
      </c>
      <c r="D116" s="4">
        <v>5330</v>
      </c>
      <c r="F116" s="4"/>
    </row>
    <row r="117" spans="1:6" x14ac:dyDescent="0.3">
      <c r="A117" s="3" t="s">
        <v>118</v>
      </c>
      <c r="B117" s="4">
        <v>3704</v>
      </c>
      <c r="C117" s="4">
        <v>1094</v>
      </c>
      <c r="D117" s="4">
        <v>4798</v>
      </c>
    </row>
    <row r="118" spans="1:6" x14ac:dyDescent="0.3">
      <c r="A118" s="3" t="s">
        <v>119</v>
      </c>
      <c r="B118" s="4">
        <v>2316</v>
      </c>
      <c r="C118" s="4">
        <v>554</v>
      </c>
      <c r="D118" s="4">
        <v>2870</v>
      </c>
    </row>
    <row r="119" spans="1:6" x14ac:dyDescent="0.3">
      <c r="A119" s="3" t="s">
        <v>120</v>
      </c>
      <c r="B119" s="4">
        <v>4066</v>
      </c>
      <c r="C119" s="4">
        <v>1333</v>
      </c>
      <c r="D119" s="4">
        <v>5399</v>
      </c>
    </row>
    <row r="120" spans="1:6" x14ac:dyDescent="0.3">
      <c r="A120" s="3" t="s">
        <v>121</v>
      </c>
      <c r="B120" s="4">
        <v>27366</v>
      </c>
      <c r="C120" s="4">
        <v>11389</v>
      </c>
      <c r="D120" s="4">
        <v>38755</v>
      </c>
    </row>
    <row r="121" spans="1:6" x14ac:dyDescent="0.3">
      <c r="A121" s="3" t="s">
        <v>122</v>
      </c>
      <c r="B121" s="4">
        <v>11401</v>
      </c>
      <c r="C121" s="4">
        <v>4194</v>
      </c>
      <c r="D121" s="4">
        <v>15595</v>
      </c>
    </row>
    <row r="122" spans="1:6" x14ac:dyDescent="0.3">
      <c r="A122" s="3" t="s">
        <v>123</v>
      </c>
      <c r="B122" s="4">
        <v>5321</v>
      </c>
      <c r="C122" s="4">
        <v>1424</v>
      </c>
      <c r="D122" s="4">
        <v>6745</v>
      </c>
    </row>
    <row r="123" spans="1:6" x14ac:dyDescent="0.3">
      <c r="A123" s="3" t="s">
        <v>124</v>
      </c>
      <c r="B123" s="4">
        <v>2774</v>
      </c>
      <c r="C123" s="4">
        <v>1024</v>
      </c>
      <c r="D123" s="4">
        <v>3798</v>
      </c>
    </row>
    <row r="124" spans="1:6" x14ac:dyDescent="0.3">
      <c r="A124" s="3" t="s">
        <v>125</v>
      </c>
      <c r="B124" s="4">
        <v>6742</v>
      </c>
      <c r="C124" s="4">
        <v>1331</v>
      </c>
      <c r="D124" s="4">
        <v>8073</v>
      </c>
    </row>
    <row r="125" spans="1:6" x14ac:dyDescent="0.3">
      <c r="A125" s="3" t="s">
        <v>126</v>
      </c>
      <c r="B125" s="4">
        <v>9811</v>
      </c>
      <c r="C125" s="4">
        <v>3179</v>
      </c>
      <c r="D125" s="4">
        <v>12990</v>
      </c>
    </row>
    <row r="126" spans="1:6" x14ac:dyDescent="0.3">
      <c r="A126" s="3" t="s">
        <v>127</v>
      </c>
      <c r="B126" s="4">
        <v>3244</v>
      </c>
      <c r="C126" s="4">
        <v>634</v>
      </c>
      <c r="D126" s="4">
        <v>3878</v>
      </c>
    </row>
    <row r="127" spans="1:6" x14ac:dyDescent="0.3">
      <c r="A127" s="3" t="s">
        <v>128</v>
      </c>
      <c r="B127" s="4">
        <v>200</v>
      </c>
      <c r="C127" s="4">
        <v>6</v>
      </c>
      <c r="D127" s="4">
        <v>206</v>
      </c>
    </row>
    <row r="128" spans="1:6" x14ac:dyDescent="0.3">
      <c r="A128" s="3" t="s">
        <v>129</v>
      </c>
      <c r="B128" s="4">
        <v>169311</v>
      </c>
      <c r="C128" s="4">
        <v>53217</v>
      </c>
      <c r="D128" s="4">
        <v>222528</v>
      </c>
    </row>
    <row r="129" spans="1:4" x14ac:dyDescent="0.3">
      <c r="A129" s="3" t="s">
        <v>130</v>
      </c>
      <c r="B129" s="4">
        <v>6765</v>
      </c>
      <c r="C129" s="4">
        <v>2640</v>
      </c>
      <c r="D129" s="4">
        <v>9405</v>
      </c>
    </row>
    <row r="130" spans="1:4" x14ac:dyDescent="0.3">
      <c r="A130" s="3" t="s">
        <v>131</v>
      </c>
      <c r="B130" s="4">
        <v>2684</v>
      </c>
      <c r="C130" s="4">
        <v>803</v>
      </c>
      <c r="D130" s="4">
        <v>3487</v>
      </c>
    </row>
    <row r="131" spans="1:4" x14ac:dyDescent="0.3">
      <c r="A131" s="3" t="s">
        <v>132</v>
      </c>
      <c r="B131" s="4">
        <v>42466</v>
      </c>
      <c r="C131" s="4">
        <v>14951</v>
      </c>
      <c r="D131" s="4">
        <v>57417</v>
      </c>
    </row>
    <row r="132" spans="1:4" x14ac:dyDescent="0.3">
      <c r="A132" s="3" t="s">
        <v>133</v>
      </c>
      <c r="B132" s="4">
        <v>3181</v>
      </c>
      <c r="C132" s="4">
        <v>768</v>
      </c>
      <c r="D132" s="4">
        <v>3949</v>
      </c>
    </row>
    <row r="133" spans="1:4" x14ac:dyDescent="0.3">
      <c r="A133" s="60" t="s">
        <v>134</v>
      </c>
      <c r="B133" s="61">
        <v>28</v>
      </c>
      <c r="C133" s="61">
        <v>12</v>
      </c>
      <c r="D133" s="61">
        <v>40</v>
      </c>
    </row>
    <row r="134" spans="1:4" x14ac:dyDescent="0.3">
      <c r="A134" s="52" t="s">
        <v>135</v>
      </c>
      <c r="B134" s="53">
        <v>25</v>
      </c>
      <c r="C134" s="53">
        <v>8</v>
      </c>
      <c r="D134" s="53">
        <v>33</v>
      </c>
    </row>
    <row r="135" spans="1:4" x14ac:dyDescent="0.3">
      <c r="A135" s="60" t="s">
        <v>136</v>
      </c>
      <c r="B135" s="61">
        <v>0</v>
      </c>
      <c r="C135" s="61">
        <v>0</v>
      </c>
      <c r="D135" s="61">
        <v>0</v>
      </c>
    </row>
    <row r="136" spans="1:4" x14ac:dyDescent="0.3">
      <c r="A136" s="60" t="s">
        <v>137</v>
      </c>
      <c r="B136" s="61">
        <v>41</v>
      </c>
      <c r="C136" s="61">
        <v>1</v>
      </c>
      <c r="D136" s="61">
        <v>42</v>
      </c>
    </row>
    <row r="137" spans="1:4" x14ac:dyDescent="0.3">
      <c r="A137" s="60" t="s">
        <v>138</v>
      </c>
      <c r="B137" s="61">
        <v>4</v>
      </c>
      <c r="C137" s="61">
        <v>0</v>
      </c>
      <c r="D137" s="61">
        <v>4</v>
      </c>
    </row>
    <row r="138" spans="1:4" x14ac:dyDescent="0.3">
      <c r="A138" s="60" t="s">
        <v>139</v>
      </c>
      <c r="B138" s="61">
        <v>0</v>
      </c>
      <c r="C138" s="61">
        <v>0</v>
      </c>
      <c r="D138" s="61">
        <v>0</v>
      </c>
    </row>
    <row r="139" spans="1:4" x14ac:dyDescent="0.3">
      <c r="A139" s="52" t="s">
        <v>140</v>
      </c>
      <c r="B139" s="53">
        <v>92</v>
      </c>
      <c r="C139" s="53">
        <v>7</v>
      </c>
      <c r="D139" s="53">
        <v>99</v>
      </c>
    </row>
    <row r="140" spans="1:4" x14ac:dyDescent="0.3">
      <c r="A140" s="52" t="s">
        <v>141</v>
      </c>
      <c r="B140" s="53">
        <v>78</v>
      </c>
      <c r="C140" s="53">
        <v>16</v>
      </c>
      <c r="D140" s="53">
        <v>94</v>
      </c>
    </row>
    <row r="141" spans="1:4" x14ac:dyDescent="0.3">
      <c r="A141" s="60" t="s">
        <v>142</v>
      </c>
      <c r="B141" s="61">
        <v>6</v>
      </c>
      <c r="C141" s="61">
        <v>2</v>
      </c>
      <c r="D141" s="61">
        <v>8</v>
      </c>
    </row>
    <row r="142" spans="1:4" x14ac:dyDescent="0.3">
      <c r="A142" s="52" t="s">
        <v>143</v>
      </c>
      <c r="B142" s="53">
        <v>60</v>
      </c>
      <c r="C142" s="53">
        <v>57</v>
      </c>
      <c r="D142" s="53">
        <v>117</v>
      </c>
    </row>
    <row r="143" spans="1:4" x14ac:dyDescent="0.3">
      <c r="A143" s="52" t="s">
        <v>144</v>
      </c>
      <c r="B143" s="53">
        <v>11</v>
      </c>
      <c r="C143" s="53">
        <v>2</v>
      </c>
      <c r="D143" s="53">
        <v>13</v>
      </c>
    </row>
    <row r="144" spans="1:4" x14ac:dyDescent="0.3">
      <c r="A144" s="52" t="s">
        <v>145</v>
      </c>
      <c r="B144" s="53">
        <v>165</v>
      </c>
      <c r="C144" s="53">
        <v>57</v>
      </c>
      <c r="D144" s="53">
        <v>222</v>
      </c>
    </row>
    <row r="145" spans="1:4" x14ac:dyDescent="0.3">
      <c r="A145" s="60" t="s">
        <v>146</v>
      </c>
      <c r="B145" s="61">
        <v>9</v>
      </c>
      <c r="C145" s="61">
        <v>1</v>
      </c>
      <c r="D145" s="61">
        <v>10</v>
      </c>
    </row>
    <row r="146" spans="1:4" x14ac:dyDescent="0.3">
      <c r="A146" s="52" t="s">
        <v>147</v>
      </c>
      <c r="B146" s="53">
        <v>15</v>
      </c>
      <c r="C146" s="53">
        <v>10</v>
      </c>
      <c r="D146" s="53">
        <v>25</v>
      </c>
    </row>
    <row r="147" spans="1:4" x14ac:dyDescent="0.3">
      <c r="A147" s="60" t="s">
        <v>148</v>
      </c>
      <c r="B147" s="61">
        <v>78</v>
      </c>
      <c r="C147" s="61">
        <v>15</v>
      </c>
      <c r="D147" s="61">
        <v>93</v>
      </c>
    </row>
    <row r="148" spans="1:4" x14ac:dyDescent="0.3">
      <c r="A148" s="60" t="s">
        <v>149</v>
      </c>
      <c r="B148" s="61">
        <v>29</v>
      </c>
      <c r="C148" s="61">
        <v>9</v>
      </c>
      <c r="D148" s="61">
        <v>38</v>
      </c>
    </row>
    <row r="149" spans="1:4" x14ac:dyDescent="0.3">
      <c r="A149" s="52" t="s">
        <v>150</v>
      </c>
      <c r="B149" s="53">
        <v>66</v>
      </c>
      <c r="C149" s="53">
        <v>3</v>
      </c>
      <c r="D149" s="53">
        <v>69</v>
      </c>
    </row>
    <row r="150" spans="1:4" x14ac:dyDescent="0.3">
      <c r="A150" s="60" t="s">
        <v>151</v>
      </c>
      <c r="B150" s="61">
        <v>1</v>
      </c>
      <c r="C150" s="61">
        <v>0</v>
      </c>
      <c r="D150" s="61">
        <v>1</v>
      </c>
    </row>
    <row r="151" spans="1:4" x14ac:dyDescent="0.3">
      <c r="A151" s="60" t="s">
        <v>152</v>
      </c>
      <c r="B151" s="61">
        <v>33</v>
      </c>
      <c r="C151" s="61">
        <v>2</v>
      </c>
      <c r="D151" s="61">
        <v>35</v>
      </c>
    </row>
    <row r="152" spans="1:4" x14ac:dyDescent="0.3">
      <c r="A152" s="60" t="s">
        <v>153</v>
      </c>
      <c r="B152" s="61">
        <v>2</v>
      </c>
      <c r="C152" s="61">
        <v>0</v>
      </c>
      <c r="D152" s="61">
        <v>2</v>
      </c>
    </row>
    <row r="153" spans="1:4" x14ac:dyDescent="0.3">
      <c r="A153" s="60" t="s">
        <v>154</v>
      </c>
      <c r="B153" s="61">
        <v>9</v>
      </c>
      <c r="C153" s="61">
        <v>0</v>
      </c>
      <c r="D153" s="61">
        <v>9</v>
      </c>
    </row>
    <row r="154" spans="1:4" x14ac:dyDescent="0.3">
      <c r="A154" s="60" t="s">
        <v>155</v>
      </c>
      <c r="B154" s="61">
        <v>0</v>
      </c>
      <c r="C154" s="61">
        <v>2</v>
      </c>
      <c r="D154" s="61">
        <v>2</v>
      </c>
    </row>
    <row r="155" spans="1:4" x14ac:dyDescent="0.3">
      <c r="A155" s="60" t="s">
        <v>156</v>
      </c>
      <c r="B155" s="61">
        <v>640</v>
      </c>
      <c r="C155" s="61">
        <v>236</v>
      </c>
      <c r="D155" s="61">
        <v>876</v>
      </c>
    </row>
    <row r="156" spans="1:4" x14ac:dyDescent="0.3">
      <c r="A156" s="60" t="s">
        <v>157</v>
      </c>
      <c r="B156" s="61">
        <v>5</v>
      </c>
      <c r="C156" s="61">
        <v>3</v>
      </c>
      <c r="D156" s="61">
        <v>8</v>
      </c>
    </row>
    <row r="157" spans="1:4" x14ac:dyDescent="0.3">
      <c r="A157" s="60" t="s">
        <v>158</v>
      </c>
      <c r="B157" s="61">
        <v>12</v>
      </c>
      <c r="C157" s="61">
        <v>4</v>
      </c>
      <c r="D157" s="61">
        <v>16</v>
      </c>
    </row>
    <row r="158" spans="1:4" x14ac:dyDescent="0.3">
      <c r="A158" s="60" t="s">
        <v>159</v>
      </c>
      <c r="B158" s="61">
        <v>3</v>
      </c>
      <c r="C158" s="61">
        <v>3</v>
      </c>
      <c r="D158" s="61">
        <v>6</v>
      </c>
    </row>
    <row r="159" spans="1:4" x14ac:dyDescent="0.3">
      <c r="A159" s="60" t="s">
        <v>160</v>
      </c>
      <c r="B159" s="61">
        <v>4</v>
      </c>
      <c r="C159" s="61">
        <v>3</v>
      </c>
      <c r="D159" s="61">
        <v>7</v>
      </c>
    </row>
    <row r="160" spans="1:4" x14ac:dyDescent="0.3">
      <c r="A160" s="60" t="s">
        <v>161</v>
      </c>
      <c r="B160" s="61">
        <v>37</v>
      </c>
      <c r="C160" s="61">
        <v>8</v>
      </c>
      <c r="D160" s="61">
        <v>45</v>
      </c>
    </row>
    <row r="161" spans="1:4" x14ac:dyDescent="0.3">
      <c r="A161" s="60" t="s">
        <v>162</v>
      </c>
      <c r="B161" s="61">
        <v>1</v>
      </c>
      <c r="C161" s="61">
        <v>17</v>
      </c>
      <c r="D161" s="61">
        <v>18</v>
      </c>
    </row>
    <row r="162" spans="1:4" x14ac:dyDescent="0.3">
      <c r="A162" s="60" t="s">
        <v>163</v>
      </c>
      <c r="B162" s="61">
        <v>3</v>
      </c>
      <c r="C162" s="61">
        <v>0</v>
      </c>
      <c r="D162" s="61">
        <v>3</v>
      </c>
    </row>
    <row r="163" spans="1:4" x14ac:dyDescent="0.3">
      <c r="A163" s="60" t="s">
        <v>164</v>
      </c>
      <c r="B163" s="61">
        <v>0</v>
      </c>
      <c r="C163" s="61">
        <v>0</v>
      </c>
      <c r="D163" s="61">
        <v>0</v>
      </c>
    </row>
    <row r="164" spans="1:4" x14ac:dyDescent="0.3">
      <c r="A164" s="52" t="s">
        <v>165</v>
      </c>
      <c r="B164" s="53">
        <v>414</v>
      </c>
      <c r="C164" s="53">
        <v>7</v>
      </c>
      <c r="D164" s="53">
        <v>421</v>
      </c>
    </row>
    <row r="165" spans="1:4" x14ac:dyDescent="0.3">
      <c r="A165" s="52" t="s">
        <v>166</v>
      </c>
      <c r="B165" s="53">
        <v>15</v>
      </c>
      <c r="C165" s="53">
        <v>11</v>
      </c>
      <c r="D165" s="53">
        <v>26</v>
      </c>
    </row>
    <row r="166" spans="1:4" x14ac:dyDescent="0.3">
      <c r="A166" s="52" t="s">
        <v>167</v>
      </c>
      <c r="B166" s="53">
        <v>0</v>
      </c>
      <c r="C166" s="53">
        <v>0</v>
      </c>
      <c r="D166" s="53">
        <v>0</v>
      </c>
    </row>
    <row r="167" spans="1:4" x14ac:dyDescent="0.3">
      <c r="A167" s="3" t="s">
        <v>168</v>
      </c>
      <c r="B167" s="4">
        <v>10</v>
      </c>
      <c r="C167" s="4">
        <v>0</v>
      </c>
      <c r="D167" s="4">
        <v>10</v>
      </c>
    </row>
    <row r="168" spans="1:4" x14ac:dyDescent="0.3">
      <c r="A168" s="54" t="s">
        <v>169</v>
      </c>
      <c r="B168" s="55">
        <v>31</v>
      </c>
      <c r="C168" s="55">
        <v>11</v>
      </c>
      <c r="D168" s="55">
        <v>42</v>
      </c>
    </row>
    <row r="169" spans="1:4" x14ac:dyDescent="0.3">
      <c r="A169" s="54" t="s">
        <v>170</v>
      </c>
      <c r="B169" s="55">
        <v>7</v>
      </c>
      <c r="C169" s="55">
        <v>4</v>
      </c>
      <c r="D169" s="55">
        <v>11</v>
      </c>
    </row>
    <row r="170" spans="1:4" x14ac:dyDescent="0.3">
      <c r="A170" s="54" t="s">
        <v>171</v>
      </c>
      <c r="B170" s="55">
        <v>4</v>
      </c>
      <c r="C170" s="55">
        <v>0</v>
      </c>
      <c r="D170" s="55">
        <v>4</v>
      </c>
    </row>
    <row r="171" spans="1:4" x14ac:dyDescent="0.3">
      <c r="A171" s="54" t="s">
        <v>172</v>
      </c>
      <c r="B171" s="55">
        <v>4</v>
      </c>
      <c r="C171" s="55">
        <v>0</v>
      </c>
      <c r="D171" s="55">
        <v>4</v>
      </c>
    </row>
    <row r="172" spans="1:4" x14ac:dyDescent="0.3">
      <c r="A172" s="54" t="s">
        <v>173</v>
      </c>
      <c r="B172" s="55">
        <v>1</v>
      </c>
      <c r="C172" s="55">
        <v>1</v>
      </c>
      <c r="D172" s="55">
        <v>2</v>
      </c>
    </row>
    <row r="173" spans="1:4" x14ac:dyDescent="0.3">
      <c r="A173" s="54" t="s">
        <v>174</v>
      </c>
      <c r="B173" s="55">
        <v>3</v>
      </c>
      <c r="C173" s="55">
        <v>5</v>
      </c>
      <c r="D173" s="55">
        <v>8</v>
      </c>
    </row>
    <row r="174" spans="1:4" x14ac:dyDescent="0.3">
      <c r="A174" s="54" t="s">
        <v>175</v>
      </c>
      <c r="B174" s="55">
        <v>387</v>
      </c>
      <c r="C174" s="55">
        <v>301</v>
      </c>
      <c r="D174" s="55">
        <v>688</v>
      </c>
    </row>
    <row r="175" spans="1:4" x14ac:dyDescent="0.3">
      <c r="A175" s="54" t="s">
        <v>176</v>
      </c>
      <c r="B175" s="55">
        <v>17</v>
      </c>
      <c r="C175" s="55">
        <v>29</v>
      </c>
      <c r="D175" s="55">
        <v>46</v>
      </c>
    </row>
    <row r="176" spans="1:4" x14ac:dyDescent="0.3">
      <c r="A176" s="54" t="s">
        <v>177</v>
      </c>
      <c r="B176" s="55">
        <v>0</v>
      </c>
      <c r="C176" s="55">
        <v>0</v>
      </c>
      <c r="D176" s="55">
        <v>0</v>
      </c>
    </row>
    <row r="177" spans="1:4" x14ac:dyDescent="0.3">
      <c r="A177" s="54" t="s">
        <v>178</v>
      </c>
      <c r="B177" s="55">
        <v>6</v>
      </c>
      <c r="C177" s="55">
        <v>3</v>
      </c>
      <c r="D177" s="55">
        <v>9</v>
      </c>
    </row>
    <row r="178" spans="1:4" x14ac:dyDescent="0.3">
      <c r="A178" s="54" t="s">
        <v>179</v>
      </c>
      <c r="B178" s="55">
        <v>28</v>
      </c>
      <c r="C178" s="55">
        <v>2</v>
      </c>
      <c r="D178" s="55">
        <v>30</v>
      </c>
    </row>
    <row r="179" spans="1:4" x14ac:dyDescent="0.3">
      <c r="A179" s="54" t="s">
        <v>180</v>
      </c>
      <c r="B179" s="55">
        <v>2</v>
      </c>
      <c r="C179" s="55">
        <v>0</v>
      </c>
      <c r="D179" s="55">
        <v>2</v>
      </c>
    </row>
    <row r="180" spans="1:4" x14ac:dyDescent="0.3">
      <c r="A180" s="54" t="s">
        <v>181</v>
      </c>
      <c r="B180" s="55">
        <v>5</v>
      </c>
      <c r="C180" s="55">
        <v>0</v>
      </c>
      <c r="D180" s="55">
        <v>5</v>
      </c>
    </row>
    <row r="181" spans="1:4" x14ac:dyDescent="0.3">
      <c r="A181" s="54" t="s">
        <v>182</v>
      </c>
      <c r="B181" s="55">
        <v>165</v>
      </c>
      <c r="C181" s="55">
        <v>12</v>
      </c>
      <c r="D181" s="55">
        <v>177</v>
      </c>
    </row>
    <row r="182" spans="1:4" x14ac:dyDescent="0.3">
      <c r="A182" s="54" t="s">
        <v>183</v>
      </c>
      <c r="B182" s="55">
        <v>261</v>
      </c>
      <c r="C182" s="55">
        <v>48</v>
      </c>
      <c r="D182" s="55">
        <v>309</v>
      </c>
    </row>
    <row r="183" spans="1:4" x14ac:dyDescent="0.3">
      <c r="A183" s="54" t="s">
        <v>184</v>
      </c>
      <c r="B183" s="55">
        <v>1</v>
      </c>
      <c r="C183" s="55">
        <v>1</v>
      </c>
      <c r="D183" s="55">
        <v>2</v>
      </c>
    </row>
    <row r="184" spans="1:4" x14ac:dyDescent="0.3">
      <c r="A184" s="54" t="s">
        <v>185</v>
      </c>
      <c r="B184" s="55">
        <v>16</v>
      </c>
      <c r="C184" s="55">
        <v>19</v>
      </c>
      <c r="D184" s="55">
        <v>35</v>
      </c>
    </row>
    <row r="185" spans="1:4" x14ac:dyDescent="0.3">
      <c r="A185" s="54" t="s">
        <v>186</v>
      </c>
      <c r="B185" s="55">
        <v>21</v>
      </c>
      <c r="C185" s="55">
        <v>0</v>
      </c>
      <c r="D185" s="55">
        <v>21</v>
      </c>
    </row>
    <row r="186" spans="1:4" x14ac:dyDescent="0.3">
      <c r="A186" s="54" t="s">
        <v>187</v>
      </c>
      <c r="B186" s="55">
        <v>1</v>
      </c>
      <c r="C186" s="55">
        <v>0</v>
      </c>
      <c r="D186" s="55">
        <v>1</v>
      </c>
    </row>
    <row r="187" spans="1:4" x14ac:dyDescent="0.3">
      <c r="A187" s="54" t="s">
        <v>188</v>
      </c>
      <c r="B187" s="55">
        <v>16</v>
      </c>
      <c r="C187" s="55">
        <v>0</v>
      </c>
      <c r="D187" s="55">
        <v>16</v>
      </c>
    </row>
    <row r="188" spans="1:4" x14ac:dyDescent="0.3">
      <c r="A188" s="54" t="s">
        <v>189</v>
      </c>
      <c r="B188" s="55">
        <v>1</v>
      </c>
      <c r="C188" s="55">
        <v>18</v>
      </c>
      <c r="D188" s="55">
        <v>19</v>
      </c>
    </row>
    <row r="189" spans="1:4" x14ac:dyDescent="0.3">
      <c r="A189" s="56" t="s">
        <v>190</v>
      </c>
      <c r="B189" s="57">
        <v>367</v>
      </c>
      <c r="C189" s="57">
        <v>413</v>
      </c>
      <c r="D189" s="57">
        <v>780</v>
      </c>
    </row>
    <row r="190" spans="1:4" x14ac:dyDescent="0.3">
      <c r="A190" s="58" t="s">
        <v>191</v>
      </c>
      <c r="B190" s="59">
        <v>13</v>
      </c>
      <c r="C190" s="59">
        <v>1</v>
      </c>
      <c r="D190" s="59">
        <v>14</v>
      </c>
    </row>
    <row r="191" spans="1:4" x14ac:dyDescent="0.3">
      <c r="A191" s="3" t="s">
        <v>192</v>
      </c>
      <c r="B191" s="4">
        <v>1044</v>
      </c>
      <c r="C191" s="4">
        <v>897</v>
      </c>
      <c r="D191" s="4">
        <v>1941</v>
      </c>
    </row>
    <row r="192" spans="1:4" x14ac:dyDescent="0.3">
      <c r="A192" s="54" t="s">
        <v>193</v>
      </c>
      <c r="B192" s="55">
        <v>0</v>
      </c>
      <c r="C192" s="55">
        <v>0</v>
      </c>
      <c r="D192" s="55">
        <v>0</v>
      </c>
    </row>
    <row r="193" spans="1:4" x14ac:dyDescent="0.3">
      <c r="A193" s="54" t="s">
        <v>194</v>
      </c>
      <c r="B193" s="55">
        <v>7</v>
      </c>
      <c r="C193" s="55">
        <v>7</v>
      </c>
      <c r="D193" s="55">
        <v>14</v>
      </c>
    </row>
    <row r="194" spans="1:4" x14ac:dyDescent="0.3">
      <c r="A194" s="54" t="s">
        <v>195</v>
      </c>
      <c r="B194" s="55">
        <v>647</v>
      </c>
      <c r="C194" s="55">
        <v>10</v>
      </c>
      <c r="D194" s="55">
        <v>657</v>
      </c>
    </row>
    <row r="195" spans="1:4" x14ac:dyDescent="0.3">
      <c r="A195" s="54" t="s">
        <v>196</v>
      </c>
      <c r="B195" s="55">
        <v>1</v>
      </c>
      <c r="C195" s="55">
        <v>0</v>
      </c>
      <c r="D195" s="55">
        <v>1</v>
      </c>
    </row>
    <row r="196" spans="1:4" x14ac:dyDescent="0.3">
      <c r="A196" s="54" t="s">
        <v>197</v>
      </c>
      <c r="B196" s="55">
        <v>17</v>
      </c>
      <c r="C196" s="55">
        <v>0</v>
      </c>
      <c r="D196" s="55">
        <v>17</v>
      </c>
    </row>
    <row r="197" spans="1:4" x14ac:dyDescent="0.3">
      <c r="A197" s="54" t="s">
        <v>198</v>
      </c>
      <c r="B197" s="55">
        <v>151</v>
      </c>
      <c r="C197" s="55">
        <v>0</v>
      </c>
      <c r="D197" s="55">
        <v>151</v>
      </c>
    </row>
    <row r="198" spans="1:4" x14ac:dyDescent="0.3">
      <c r="A198" s="54" t="s">
        <v>199</v>
      </c>
      <c r="B198" s="55">
        <v>34</v>
      </c>
      <c r="C198" s="55">
        <v>16</v>
      </c>
      <c r="D198" s="55">
        <v>50</v>
      </c>
    </row>
    <row r="199" spans="1:4" x14ac:dyDescent="0.3">
      <c r="A199" s="54" t="s">
        <v>200</v>
      </c>
      <c r="B199" s="55">
        <v>18</v>
      </c>
      <c r="C199" s="55">
        <v>1</v>
      </c>
      <c r="D199" s="55">
        <v>19</v>
      </c>
    </row>
    <row r="200" spans="1:4" x14ac:dyDescent="0.3">
      <c r="A200" s="54" t="s">
        <v>201</v>
      </c>
      <c r="B200" s="55">
        <v>2</v>
      </c>
      <c r="C200" s="55">
        <v>0</v>
      </c>
      <c r="D200" s="55">
        <v>2</v>
      </c>
    </row>
    <row r="201" spans="1:4" x14ac:dyDescent="0.3">
      <c r="A201" s="54" t="s">
        <v>202</v>
      </c>
      <c r="B201" s="55">
        <v>6</v>
      </c>
      <c r="C201" s="55">
        <v>0</v>
      </c>
      <c r="D201" s="55">
        <v>6</v>
      </c>
    </row>
    <row r="202" spans="1:4" x14ac:dyDescent="0.3">
      <c r="A202" s="54" t="s">
        <v>203</v>
      </c>
      <c r="B202" s="55">
        <v>0</v>
      </c>
      <c r="C202" s="55">
        <v>1</v>
      </c>
      <c r="D202" s="55">
        <v>1</v>
      </c>
    </row>
    <row r="203" spans="1:4" x14ac:dyDescent="0.3">
      <c r="A203" s="54" t="s">
        <v>204</v>
      </c>
      <c r="B203" s="55">
        <v>79</v>
      </c>
      <c r="C203" s="55">
        <v>44</v>
      </c>
      <c r="D203" s="55">
        <v>123</v>
      </c>
    </row>
    <row r="204" spans="1:4" x14ac:dyDescent="0.3">
      <c r="A204" s="54" t="s">
        <v>205</v>
      </c>
      <c r="B204" s="55">
        <v>0</v>
      </c>
      <c r="C204" s="55">
        <v>0</v>
      </c>
      <c r="D204" s="55">
        <v>0</v>
      </c>
    </row>
    <row r="205" spans="1:4" x14ac:dyDescent="0.3">
      <c r="A205" s="54" t="s">
        <v>206</v>
      </c>
      <c r="B205" s="55">
        <v>2</v>
      </c>
      <c r="C205" s="55">
        <v>0</v>
      </c>
      <c r="D205" s="55">
        <v>2</v>
      </c>
    </row>
    <row r="206" spans="1:4" x14ac:dyDescent="0.3">
      <c r="A206" s="54" t="s">
        <v>207</v>
      </c>
      <c r="B206" s="55">
        <v>7</v>
      </c>
      <c r="C206" s="55">
        <v>0</v>
      </c>
      <c r="D206" s="55">
        <v>7</v>
      </c>
    </row>
    <row r="207" spans="1:4" x14ac:dyDescent="0.3">
      <c r="A207" s="54" t="s">
        <v>208</v>
      </c>
      <c r="B207" s="55">
        <v>13</v>
      </c>
      <c r="C207" s="55">
        <v>0</v>
      </c>
      <c r="D207" s="55">
        <v>13</v>
      </c>
    </row>
    <row r="208" spans="1:4" x14ac:dyDescent="0.3">
      <c r="A208" s="54" t="s">
        <v>209</v>
      </c>
      <c r="B208" s="55">
        <v>9</v>
      </c>
      <c r="C208" s="55">
        <v>7</v>
      </c>
      <c r="D208" s="55">
        <v>16</v>
      </c>
    </row>
    <row r="209" spans="1:4" x14ac:dyDescent="0.3">
      <c r="A209" s="56" t="s">
        <v>210</v>
      </c>
      <c r="B209" s="57">
        <v>2</v>
      </c>
      <c r="C209" s="57">
        <v>0</v>
      </c>
      <c r="D209" s="57">
        <v>2</v>
      </c>
    </row>
    <row r="210" spans="1:4" x14ac:dyDescent="0.3">
      <c r="A210" s="56" t="s">
        <v>211</v>
      </c>
      <c r="B210" s="57">
        <v>33</v>
      </c>
      <c r="C210" s="57">
        <v>1</v>
      </c>
      <c r="D210" s="57">
        <v>34</v>
      </c>
    </row>
    <row r="211" spans="1:4" x14ac:dyDescent="0.3">
      <c r="A211" s="56" t="s">
        <v>212</v>
      </c>
      <c r="B211" s="57">
        <v>19</v>
      </c>
      <c r="C211" s="57">
        <v>4</v>
      </c>
      <c r="D211" s="57">
        <v>23</v>
      </c>
    </row>
    <row r="212" spans="1:4" x14ac:dyDescent="0.3">
      <c r="A212" s="56" t="s">
        <v>213</v>
      </c>
      <c r="B212" s="57">
        <v>49</v>
      </c>
      <c r="C212" s="57">
        <v>27</v>
      </c>
      <c r="D212" s="57">
        <v>76</v>
      </c>
    </row>
    <row r="213" spans="1:4" x14ac:dyDescent="0.3">
      <c r="A213" s="56" t="s">
        <v>214</v>
      </c>
      <c r="B213" s="57">
        <v>125</v>
      </c>
      <c r="C213" s="57">
        <v>36</v>
      </c>
      <c r="D213" s="57">
        <v>161</v>
      </c>
    </row>
    <row r="214" spans="1:4" x14ac:dyDescent="0.3">
      <c r="A214" s="56" t="s">
        <v>215</v>
      </c>
      <c r="B214" s="57">
        <v>21</v>
      </c>
      <c r="C214" s="57">
        <v>10</v>
      </c>
      <c r="D214" s="57">
        <v>31</v>
      </c>
    </row>
    <row r="215" spans="1:4" x14ac:dyDescent="0.3">
      <c r="A215" s="56" t="s">
        <v>216</v>
      </c>
      <c r="B215" s="57">
        <v>50</v>
      </c>
      <c r="C215" s="57">
        <v>11</v>
      </c>
      <c r="D215" s="57">
        <v>61</v>
      </c>
    </row>
    <row r="216" spans="1:4" x14ac:dyDescent="0.3">
      <c r="A216" s="56" t="s">
        <v>217</v>
      </c>
      <c r="B216" s="57">
        <v>7</v>
      </c>
      <c r="C216" s="57">
        <v>6</v>
      </c>
      <c r="D216" s="57">
        <v>13</v>
      </c>
    </row>
    <row r="217" spans="1:4" x14ac:dyDescent="0.3">
      <c r="A217" s="56" t="s">
        <v>218</v>
      </c>
      <c r="B217" s="57">
        <v>17</v>
      </c>
      <c r="C217" s="57">
        <v>0</v>
      </c>
      <c r="D217" s="57">
        <v>17</v>
      </c>
    </row>
    <row r="218" spans="1:4" x14ac:dyDescent="0.3">
      <c r="A218" s="56" t="s">
        <v>219</v>
      </c>
      <c r="B218" s="57">
        <v>1352</v>
      </c>
      <c r="C218" s="57">
        <v>1469</v>
      </c>
      <c r="D218" s="57">
        <v>2821</v>
      </c>
    </row>
    <row r="219" spans="1:4" x14ac:dyDescent="0.3">
      <c r="A219" s="56" t="s">
        <v>220</v>
      </c>
      <c r="B219" s="57">
        <v>14</v>
      </c>
      <c r="C219" s="57">
        <v>0</v>
      </c>
      <c r="D219" s="57">
        <v>14</v>
      </c>
    </row>
    <row r="220" spans="1:4" x14ac:dyDescent="0.3">
      <c r="A220" s="56" t="s">
        <v>221</v>
      </c>
      <c r="B220" s="57">
        <v>2</v>
      </c>
      <c r="C220" s="57">
        <v>0</v>
      </c>
      <c r="D220" s="57">
        <v>2</v>
      </c>
    </row>
    <row r="221" spans="1:4" x14ac:dyDescent="0.3">
      <c r="A221" s="56" t="s">
        <v>222</v>
      </c>
      <c r="B221" s="57">
        <v>1976</v>
      </c>
      <c r="C221" s="57">
        <v>388</v>
      </c>
      <c r="D221" s="57">
        <v>2364</v>
      </c>
    </row>
    <row r="222" spans="1:4" x14ac:dyDescent="0.3">
      <c r="A222" s="56" t="s">
        <v>223</v>
      </c>
      <c r="B222" s="57">
        <v>3</v>
      </c>
      <c r="C222" s="57">
        <v>1</v>
      </c>
      <c r="D222" s="57">
        <v>4</v>
      </c>
    </row>
    <row r="223" spans="1:4" x14ac:dyDescent="0.3">
      <c r="A223" s="54" t="s">
        <v>224</v>
      </c>
      <c r="B223" s="55">
        <v>3</v>
      </c>
      <c r="C223" s="55">
        <v>2</v>
      </c>
      <c r="D223" s="55">
        <v>5</v>
      </c>
    </row>
    <row r="224" spans="1:4" x14ac:dyDescent="0.3">
      <c r="A224" s="54" t="s">
        <v>225</v>
      </c>
      <c r="B224" s="55">
        <v>0</v>
      </c>
      <c r="C224" s="55">
        <v>2</v>
      </c>
      <c r="D224" s="55">
        <v>2</v>
      </c>
    </row>
    <row r="225" spans="1:4" x14ac:dyDescent="0.3">
      <c r="A225" s="56" t="s">
        <v>226</v>
      </c>
      <c r="B225" s="57">
        <v>29</v>
      </c>
      <c r="C225" s="57">
        <v>22</v>
      </c>
      <c r="D225" s="57">
        <v>51</v>
      </c>
    </row>
    <row r="226" spans="1:4" x14ac:dyDescent="0.3">
      <c r="A226" s="56" t="s">
        <v>227</v>
      </c>
      <c r="B226" s="57">
        <v>100</v>
      </c>
      <c r="C226" s="57">
        <v>27</v>
      </c>
      <c r="D226" s="57">
        <v>127</v>
      </c>
    </row>
    <row r="227" spans="1:4" x14ac:dyDescent="0.3">
      <c r="A227" s="56" t="s">
        <v>228</v>
      </c>
      <c r="B227" s="57">
        <v>563</v>
      </c>
      <c r="C227" s="57">
        <v>396</v>
      </c>
      <c r="D227" s="57">
        <v>959</v>
      </c>
    </row>
    <row r="228" spans="1:4" x14ac:dyDescent="0.3">
      <c r="A228" s="56" t="s">
        <v>229</v>
      </c>
      <c r="B228" s="57">
        <v>30</v>
      </c>
      <c r="C228" s="57">
        <v>0</v>
      </c>
      <c r="D228" s="57">
        <v>30</v>
      </c>
    </row>
    <row r="229" spans="1:4" x14ac:dyDescent="0.3">
      <c r="A229" s="56" t="s">
        <v>230</v>
      </c>
      <c r="B229" s="57">
        <v>123</v>
      </c>
      <c r="C229" s="57">
        <v>33</v>
      </c>
      <c r="D229" s="57">
        <v>156</v>
      </c>
    </row>
    <row r="230" spans="1:4" x14ac:dyDescent="0.3">
      <c r="A230" s="56" t="s">
        <v>231</v>
      </c>
      <c r="B230" s="57">
        <v>87</v>
      </c>
      <c r="C230" s="57">
        <v>25</v>
      </c>
      <c r="D230" s="57">
        <v>112</v>
      </c>
    </row>
    <row r="231" spans="1:4" x14ac:dyDescent="0.3">
      <c r="A231" s="56" t="s">
        <v>232</v>
      </c>
      <c r="B231" s="57">
        <v>1</v>
      </c>
      <c r="C231" s="57">
        <v>0</v>
      </c>
      <c r="D231" s="57">
        <v>1</v>
      </c>
    </row>
    <row r="232" spans="1:4" x14ac:dyDescent="0.3">
      <c r="A232" s="56" t="s">
        <v>233</v>
      </c>
      <c r="B232" s="57">
        <v>305</v>
      </c>
      <c r="C232" s="57">
        <v>77</v>
      </c>
      <c r="D232" s="57">
        <v>382</v>
      </c>
    </row>
    <row r="233" spans="1:4" x14ac:dyDescent="0.3">
      <c r="A233" s="56" t="s">
        <v>234</v>
      </c>
      <c r="B233" s="57">
        <v>5</v>
      </c>
      <c r="C233" s="57">
        <v>2</v>
      </c>
      <c r="D233" s="57">
        <v>7</v>
      </c>
    </row>
    <row r="234" spans="1:4" x14ac:dyDescent="0.3">
      <c r="A234" s="56" t="s">
        <v>235</v>
      </c>
      <c r="B234" s="57">
        <v>0</v>
      </c>
      <c r="C234" s="57">
        <v>0</v>
      </c>
      <c r="D234" s="57">
        <v>0</v>
      </c>
    </row>
    <row r="235" spans="1:4" x14ac:dyDescent="0.3">
      <c r="A235" s="56" t="s">
        <v>236</v>
      </c>
      <c r="B235" s="57">
        <v>1</v>
      </c>
      <c r="C235" s="57">
        <v>0</v>
      </c>
      <c r="D235" s="57">
        <v>1</v>
      </c>
    </row>
    <row r="236" spans="1:4" x14ac:dyDescent="0.3">
      <c r="A236" s="56" t="s">
        <v>237</v>
      </c>
      <c r="B236" s="57">
        <v>2</v>
      </c>
      <c r="C236" s="57">
        <v>0</v>
      </c>
      <c r="D236" s="57">
        <v>2</v>
      </c>
    </row>
    <row r="237" spans="1:4" x14ac:dyDescent="0.3">
      <c r="A237" s="56" t="s">
        <v>238</v>
      </c>
      <c r="B237" s="57">
        <v>7</v>
      </c>
      <c r="C237" s="57">
        <v>2</v>
      </c>
      <c r="D237" s="57">
        <v>9</v>
      </c>
    </row>
    <row r="238" spans="1:4" x14ac:dyDescent="0.3">
      <c r="A238" s="56" t="s">
        <v>239</v>
      </c>
      <c r="B238" s="57">
        <v>340</v>
      </c>
      <c r="C238" s="57">
        <v>175</v>
      </c>
      <c r="D238" s="57">
        <v>515</v>
      </c>
    </row>
    <row r="239" spans="1:4" x14ac:dyDescent="0.3">
      <c r="A239" s="56" t="s">
        <v>240</v>
      </c>
      <c r="B239" s="57">
        <v>185</v>
      </c>
      <c r="C239" s="57">
        <v>98</v>
      </c>
      <c r="D239" s="57">
        <v>283</v>
      </c>
    </row>
    <row r="240" spans="1:4" x14ac:dyDescent="0.3">
      <c r="A240" s="62" t="s">
        <v>241</v>
      </c>
      <c r="B240" s="63">
        <v>4</v>
      </c>
      <c r="C240" s="63">
        <v>0</v>
      </c>
      <c r="D240" s="63">
        <v>4</v>
      </c>
    </row>
    <row r="241" spans="1:4" x14ac:dyDescent="0.3">
      <c r="A241" s="62" t="s">
        <v>242</v>
      </c>
      <c r="B241" s="63">
        <v>3</v>
      </c>
      <c r="C241" s="63">
        <v>3</v>
      </c>
      <c r="D241" s="63">
        <v>6</v>
      </c>
    </row>
    <row r="242" spans="1:4" x14ac:dyDescent="0.3">
      <c r="A242" s="62" t="s">
        <v>243</v>
      </c>
      <c r="B242" s="63">
        <v>15</v>
      </c>
      <c r="C242" s="63">
        <v>0</v>
      </c>
      <c r="D242" s="63">
        <v>15</v>
      </c>
    </row>
    <row r="243" spans="1:4" x14ac:dyDescent="0.3">
      <c r="A243" s="62" t="s">
        <v>244</v>
      </c>
      <c r="B243" s="63">
        <v>20</v>
      </c>
      <c r="C243" s="63">
        <v>15</v>
      </c>
      <c r="D243" s="63">
        <v>35</v>
      </c>
    </row>
    <row r="244" spans="1:4" x14ac:dyDescent="0.3">
      <c r="A244" s="62" t="s">
        <v>245</v>
      </c>
      <c r="B244" s="63">
        <v>8</v>
      </c>
      <c r="C244" s="63">
        <v>0</v>
      </c>
      <c r="D244" s="63">
        <v>8</v>
      </c>
    </row>
    <row r="245" spans="1:4" x14ac:dyDescent="0.3">
      <c r="A245" s="62" t="s">
        <v>246</v>
      </c>
      <c r="B245" s="63">
        <v>3</v>
      </c>
      <c r="C245" s="63">
        <v>0</v>
      </c>
      <c r="D245" s="63">
        <v>3</v>
      </c>
    </row>
    <row r="246" spans="1:4" x14ac:dyDescent="0.3">
      <c r="A246" s="62" t="s">
        <v>247</v>
      </c>
      <c r="B246" s="63">
        <v>2</v>
      </c>
      <c r="C246" s="63">
        <v>0</v>
      </c>
      <c r="D246" s="63">
        <v>2</v>
      </c>
    </row>
    <row r="247" spans="1:4" x14ac:dyDescent="0.3">
      <c r="A247" s="56" t="s">
        <v>248</v>
      </c>
      <c r="B247" s="57">
        <v>287</v>
      </c>
      <c r="C247" s="57">
        <v>7</v>
      </c>
      <c r="D247" s="57">
        <v>294</v>
      </c>
    </row>
    <row r="248" spans="1:4" x14ac:dyDescent="0.3">
      <c r="A248" s="3" t="s">
        <v>249</v>
      </c>
      <c r="B248" s="4">
        <v>490934</v>
      </c>
      <c r="C248" s="4">
        <v>156868</v>
      </c>
      <c r="D248" s="4">
        <v>647802</v>
      </c>
    </row>
  </sheetData>
  <autoFilter ref="A3:D248" xr:uid="{BCACD392-449D-46D6-9AF0-0AC1739FBCBA}"/>
  <mergeCells count="7">
    <mergeCell ref="F31:G31"/>
    <mergeCell ref="A2:F2"/>
    <mergeCell ref="A1:F1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D45B8-8EAD-491C-BDB6-6638CE6CED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D2605E-AC40-4C9C-B58E-DE22421E0EF0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3.xml><?xml version="1.0" encoding="utf-8"?>
<ds:datastoreItem xmlns:ds="http://schemas.openxmlformats.org/officeDocument/2006/customXml" ds:itemID="{0C0BD24E-0786-484D-AA22-7E804CC34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2024-01-12T18:21:55Z</dcterms:created>
  <dcterms:modified xsi:type="dcterms:W3CDTF">2024-01-15T22:57:18Z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