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9B41985D-FCE6-489D-A243-B67C7E4CBE3C}" xr6:coauthVersionLast="47" xr6:coauthVersionMax="47" xr10:uidLastSave="{E28CB159-7C89-46F2-9ED1-809517AC09C7}"/>
  <bookViews>
    <workbookView xWindow="28680" yWindow="75" windowWidth="29040" windowHeight="15720" xr2:uid="{C82EFF30-0BF0-484E-8AA1-853290902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G22" i="1"/>
  <c r="G16" i="1"/>
  <c r="G18" i="1"/>
  <c r="G11" i="1"/>
  <c r="G10" i="1"/>
  <c r="H47" i="1"/>
  <c r="H7" i="1"/>
  <c r="H6" i="1"/>
  <c r="H5" i="1"/>
  <c r="H4" i="1"/>
  <c r="H3" i="1"/>
  <c r="I27" i="1"/>
  <c r="G24" i="1"/>
  <c r="G12" i="1"/>
  <c r="G34" i="1" l="1"/>
  <c r="H8" i="1"/>
</calcChain>
</file>

<file path=xl/sharedStrings.xml><?xml version="1.0" encoding="utf-8"?>
<sst xmlns="http://schemas.openxmlformats.org/spreadsheetml/2006/main" count="66" uniqueCount="55">
  <si>
    <t>CIRCULATION ACTIVITY by STAT GROUP (Jan 23-Dec 23)</t>
  </si>
  <si>
    <t>PCODE4</t>
  </si>
  <si>
    <t>CHKOUTS</t>
  </si>
  <si>
    <t>RENEWALS</t>
  </si>
  <si>
    <t>ITEMS CIRC</t>
  </si>
  <si>
    <t>Fc-Armstrong Creek, twnshp of</t>
  </si>
  <si>
    <t>Fc-Argonne, twnshp of</t>
  </si>
  <si>
    <t>Fc-Blackwell, twnshp of</t>
  </si>
  <si>
    <t>Fc-Caswell, twnshp of</t>
  </si>
  <si>
    <t>Fc-Crandon, twnshp of</t>
  </si>
  <si>
    <t>Fcl-Crandon, city of</t>
  </si>
  <si>
    <t>Fcl-Laona, twnshp of</t>
  </si>
  <si>
    <t>Fc-Lincoln, twnshp of</t>
  </si>
  <si>
    <t>Fc-Popple River, twnshp of</t>
  </si>
  <si>
    <t>Fc-Ross, twnshp of</t>
  </si>
  <si>
    <t>Fcl-Wabeno, twnshp of</t>
  </si>
  <si>
    <t>Mcl-Plover, twnshp of</t>
  </si>
  <si>
    <t>Ocncl-Lakewood, twnshp of</t>
  </si>
  <si>
    <t>Ocncl-Townsend, twnshp of</t>
  </si>
  <si>
    <t>Flocl-Long Lake,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</si>
  <si>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</si>
  <si>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</si>
  <si>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</si>
  <si>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</si>
  <si>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</si>
  <si>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</si>
  <si>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</si>
  <si>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</si>
  <si>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</si>
  <si>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</si>
  <si>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</si>
  <si>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</si>
  <si>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</si>
  <si>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</si>
  <si>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</si>
  <si>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</si>
  <si>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</si>
  <si>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</si>
  <si>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</si>
  <si>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</si>
  <si>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</si>
  <si>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</si>
  <si>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</si>
  <si>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</si>
  <si>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</si>
  <si>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Florence</t>
  </si>
  <si>
    <t xml:space="preserve">Florence county residents outside the township of Florence were counted as not having a local library in previous years. </t>
  </si>
  <si>
    <t>Circulations to Langlade County residents who reside outside the city of Antigo</t>
  </si>
  <si>
    <t>Marinette</t>
  </si>
  <si>
    <t>Marinette County residents outside the cities of Marinette, Niagara, Peshtigo, villages of Coleman, Crivitz, Wausaukee and town of Goodman were counted as not having a local library in previous years.</t>
  </si>
  <si>
    <t>Oconto</t>
  </si>
  <si>
    <t xml:space="preserve">Oconto county residents of the towns of Brazeau, Lena, Maple Valley, and Spruce were previoiusly counted as not having a local library in previous years. </t>
  </si>
  <si>
    <t>Vilas</t>
  </si>
  <si>
    <t>All W/O minus Lincoln Clark, Forest</t>
  </si>
  <si>
    <t>LAONA - EDITH EVANS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</si>
</sst>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6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5" fillId="0" borderId="0" xfId="1" applyNumberFormat="1"/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0" fontId="9" fillId="2" borderId="0" xfId="0" applyFont="1" applyFill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164" fontId="9" fillId="0" borderId="0" xfId="1" applyNumberFormat="1" applyFont="1" applyAlignment="1">
      <alignment horizontal="right"/>
    </xf>
    <xf numFmtId="165" fontId="9" fillId="2" borderId="0" xfId="0" applyNumberFormat="1" applyFont="1" applyFill="1" applyAlignment="1">
      <alignment wrapText="1"/>
    </xf>
    <xf numFmtId="164" fontId="4" fillId="0" borderId="0" xfId="1" applyNumberFormat="1" applyFont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164" fontId="9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B714DF41-212A-4D8E-9AAB-6A9C5AD342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4A76-12DB-4BB1-98E7-2DEF47127102}">
  <dimension ref="A1:IQ48"/>
  <sheetViews>
    <sheetView tabSelected="1" topLeftCell="A2" workbookViewId="0">
      <selection activeCell="K16" sqref="K16"/>
    </sheetView>
  </sheetViews>
  <sheetFormatPr defaultRowHeight="14.5" x14ac:dyDescent="0.35"/>
  <cols>
    <col min="1" max="1" width="15.6328125" style="3" bestFit="1" customWidth="1"/>
    <col min="2" max="4" width="10.81640625" style="4" bestFit="1" customWidth="1"/>
    <col min="5" max="5" width="10.90625" style="7" bestFit="1" customWidth="1"/>
    <col min="6" max="6" width="59.1796875" style="7" bestFit="1" customWidth="1"/>
    <col min="7" max="8" width="10.90625" style="7" bestFit="1" customWidth="1"/>
    <col min="9" max="9" width="34.6328125" style="7" customWidth="1"/>
    <col min="10" max="251" width="10.90625" style="7" bestFit="1" customWidth="1"/>
    <col min="252" max="252" width="15.6328125" bestFit="1" customWidth="1"/>
    <col min="253" max="260" width="10.81640625" bestFit="1" customWidth="1"/>
    <col min="261" max="507" width="10.90625" bestFit="1" customWidth="1"/>
    <col min="508" max="508" width="15.6328125" bestFit="1" customWidth="1"/>
    <col min="509" max="516" width="10.81640625" bestFit="1" customWidth="1"/>
    <col min="517" max="763" width="10.90625" bestFit="1" customWidth="1"/>
    <col min="764" max="764" width="15.6328125" bestFit="1" customWidth="1"/>
    <col min="765" max="772" width="10.81640625" bestFit="1" customWidth="1"/>
    <col min="773" max="1019" width="10.90625" bestFit="1" customWidth="1"/>
    <col min="1020" max="1020" width="15.6328125" bestFit="1" customWidth="1"/>
    <col min="1021" max="1028" width="10.81640625" bestFit="1" customWidth="1"/>
    <col min="1029" max="1275" width="10.90625" bestFit="1" customWidth="1"/>
    <col min="1276" max="1276" width="15.6328125" bestFit="1" customWidth="1"/>
    <col min="1277" max="1284" width="10.81640625" bestFit="1" customWidth="1"/>
    <col min="1285" max="1531" width="10.90625" bestFit="1" customWidth="1"/>
    <col min="1532" max="1532" width="15.6328125" bestFit="1" customWidth="1"/>
    <col min="1533" max="1540" width="10.81640625" bestFit="1" customWidth="1"/>
    <col min="1541" max="1787" width="10.90625" bestFit="1" customWidth="1"/>
    <col min="1788" max="1788" width="15.6328125" bestFit="1" customWidth="1"/>
    <col min="1789" max="1796" width="10.81640625" bestFit="1" customWidth="1"/>
    <col min="1797" max="2043" width="10.90625" bestFit="1" customWidth="1"/>
    <col min="2044" max="2044" width="15.6328125" bestFit="1" customWidth="1"/>
    <col min="2045" max="2052" width="10.81640625" bestFit="1" customWidth="1"/>
    <col min="2053" max="2299" width="10.90625" bestFit="1" customWidth="1"/>
    <col min="2300" max="2300" width="15.6328125" bestFit="1" customWidth="1"/>
    <col min="2301" max="2308" width="10.81640625" bestFit="1" customWidth="1"/>
    <col min="2309" max="2555" width="10.90625" bestFit="1" customWidth="1"/>
    <col min="2556" max="2556" width="15.6328125" bestFit="1" customWidth="1"/>
    <col min="2557" max="2564" width="10.81640625" bestFit="1" customWidth="1"/>
    <col min="2565" max="2811" width="10.90625" bestFit="1" customWidth="1"/>
    <col min="2812" max="2812" width="15.6328125" bestFit="1" customWidth="1"/>
    <col min="2813" max="2820" width="10.81640625" bestFit="1" customWidth="1"/>
    <col min="2821" max="3067" width="10.90625" bestFit="1" customWidth="1"/>
    <col min="3068" max="3068" width="15.6328125" bestFit="1" customWidth="1"/>
    <col min="3069" max="3076" width="10.81640625" bestFit="1" customWidth="1"/>
    <col min="3077" max="3323" width="10.90625" bestFit="1" customWidth="1"/>
    <col min="3324" max="3324" width="15.6328125" bestFit="1" customWidth="1"/>
    <col min="3325" max="3332" width="10.81640625" bestFit="1" customWidth="1"/>
    <col min="3333" max="3579" width="10.90625" bestFit="1" customWidth="1"/>
    <col min="3580" max="3580" width="15.6328125" bestFit="1" customWidth="1"/>
    <col min="3581" max="3588" width="10.81640625" bestFit="1" customWidth="1"/>
    <col min="3589" max="3835" width="10.90625" bestFit="1" customWidth="1"/>
    <col min="3836" max="3836" width="15.6328125" bestFit="1" customWidth="1"/>
    <col min="3837" max="3844" width="10.81640625" bestFit="1" customWidth="1"/>
    <col min="3845" max="4091" width="10.90625" bestFit="1" customWidth="1"/>
    <col min="4092" max="4092" width="15.6328125" bestFit="1" customWidth="1"/>
    <col min="4093" max="4100" width="10.81640625" bestFit="1" customWidth="1"/>
    <col min="4101" max="4347" width="10.90625" bestFit="1" customWidth="1"/>
    <col min="4348" max="4348" width="15.6328125" bestFit="1" customWidth="1"/>
    <col min="4349" max="4356" width="10.81640625" bestFit="1" customWidth="1"/>
    <col min="4357" max="4603" width="10.90625" bestFit="1" customWidth="1"/>
    <col min="4604" max="4604" width="15.6328125" bestFit="1" customWidth="1"/>
    <col min="4605" max="4612" width="10.81640625" bestFit="1" customWidth="1"/>
    <col min="4613" max="4859" width="10.90625" bestFit="1" customWidth="1"/>
    <col min="4860" max="4860" width="15.6328125" bestFit="1" customWidth="1"/>
    <col min="4861" max="4868" width="10.81640625" bestFit="1" customWidth="1"/>
    <col min="4869" max="5115" width="10.90625" bestFit="1" customWidth="1"/>
    <col min="5116" max="5116" width="15.6328125" bestFit="1" customWidth="1"/>
    <col min="5117" max="5124" width="10.81640625" bestFit="1" customWidth="1"/>
    <col min="5125" max="5371" width="10.90625" bestFit="1" customWidth="1"/>
    <col min="5372" max="5372" width="15.6328125" bestFit="1" customWidth="1"/>
    <col min="5373" max="5380" width="10.81640625" bestFit="1" customWidth="1"/>
    <col min="5381" max="5627" width="10.90625" bestFit="1" customWidth="1"/>
    <col min="5628" max="5628" width="15.6328125" bestFit="1" customWidth="1"/>
    <col min="5629" max="5636" width="10.81640625" bestFit="1" customWidth="1"/>
    <col min="5637" max="5883" width="10.90625" bestFit="1" customWidth="1"/>
    <col min="5884" max="5884" width="15.6328125" bestFit="1" customWidth="1"/>
    <col min="5885" max="5892" width="10.81640625" bestFit="1" customWidth="1"/>
    <col min="5893" max="6139" width="10.90625" bestFit="1" customWidth="1"/>
    <col min="6140" max="6140" width="15.6328125" bestFit="1" customWidth="1"/>
    <col min="6141" max="6148" width="10.81640625" bestFit="1" customWidth="1"/>
    <col min="6149" max="6395" width="10.90625" bestFit="1" customWidth="1"/>
    <col min="6396" max="6396" width="15.6328125" bestFit="1" customWidth="1"/>
    <col min="6397" max="6404" width="10.81640625" bestFit="1" customWidth="1"/>
    <col min="6405" max="6651" width="10.90625" bestFit="1" customWidth="1"/>
    <col min="6652" max="6652" width="15.6328125" bestFit="1" customWidth="1"/>
    <col min="6653" max="6660" width="10.81640625" bestFit="1" customWidth="1"/>
    <col min="6661" max="6907" width="10.90625" bestFit="1" customWidth="1"/>
    <col min="6908" max="6908" width="15.6328125" bestFit="1" customWidth="1"/>
    <col min="6909" max="6916" width="10.81640625" bestFit="1" customWidth="1"/>
    <col min="6917" max="7163" width="10.90625" bestFit="1" customWidth="1"/>
    <col min="7164" max="7164" width="15.6328125" bestFit="1" customWidth="1"/>
    <col min="7165" max="7172" width="10.81640625" bestFit="1" customWidth="1"/>
    <col min="7173" max="7419" width="10.90625" bestFit="1" customWidth="1"/>
    <col min="7420" max="7420" width="15.6328125" bestFit="1" customWidth="1"/>
    <col min="7421" max="7428" width="10.81640625" bestFit="1" customWidth="1"/>
    <col min="7429" max="7675" width="10.90625" bestFit="1" customWidth="1"/>
    <col min="7676" max="7676" width="15.6328125" bestFit="1" customWidth="1"/>
    <col min="7677" max="7684" width="10.81640625" bestFit="1" customWidth="1"/>
    <col min="7685" max="7931" width="10.90625" bestFit="1" customWidth="1"/>
    <col min="7932" max="7932" width="15.6328125" bestFit="1" customWidth="1"/>
    <col min="7933" max="7940" width="10.81640625" bestFit="1" customWidth="1"/>
    <col min="7941" max="8187" width="10.90625" bestFit="1" customWidth="1"/>
    <col min="8188" max="8188" width="15.6328125" bestFit="1" customWidth="1"/>
    <col min="8189" max="8196" width="10.81640625" bestFit="1" customWidth="1"/>
    <col min="8197" max="8443" width="10.90625" bestFit="1" customWidth="1"/>
    <col min="8444" max="8444" width="15.6328125" bestFit="1" customWidth="1"/>
    <col min="8445" max="8452" width="10.81640625" bestFit="1" customWidth="1"/>
    <col min="8453" max="8699" width="10.90625" bestFit="1" customWidth="1"/>
    <col min="8700" max="8700" width="15.6328125" bestFit="1" customWidth="1"/>
    <col min="8701" max="8708" width="10.81640625" bestFit="1" customWidth="1"/>
    <col min="8709" max="8955" width="10.90625" bestFit="1" customWidth="1"/>
    <col min="8956" max="8956" width="15.6328125" bestFit="1" customWidth="1"/>
    <col min="8957" max="8964" width="10.81640625" bestFit="1" customWidth="1"/>
    <col min="8965" max="9211" width="10.90625" bestFit="1" customWidth="1"/>
    <col min="9212" max="9212" width="15.6328125" bestFit="1" customWidth="1"/>
    <col min="9213" max="9220" width="10.81640625" bestFit="1" customWidth="1"/>
    <col min="9221" max="9467" width="10.90625" bestFit="1" customWidth="1"/>
    <col min="9468" max="9468" width="15.6328125" bestFit="1" customWidth="1"/>
    <col min="9469" max="9476" width="10.81640625" bestFit="1" customWidth="1"/>
    <col min="9477" max="9723" width="10.90625" bestFit="1" customWidth="1"/>
    <col min="9724" max="9724" width="15.6328125" bestFit="1" customWidth="1"/>
    <col min="9725" max="9732" width="10.81640625" bestFit="1" customWidth="1"/>
    <col min="9733" max="9979" width="10.90625" bestFit="1" customWidth="1"/>
    <col min="9980" max="9980" width="15.6328125" bestFit="1" customWidth="1"/>
    <col min="9981" max="9988" width="10.81640625" bestFit="1" customWidth="1"/>
    <col min="9989" max="10235" width="10.90625" bestFit="1" customWidth="1"/>
    <col min="10236" max="10236" width="15.6328125" bestFit="1" customWidth="1"/>
    <col min="10237" max="10244" width="10.81640625" bestFit="1" customWidth="1"/>
    <col min="10245" max="10491" width="10.90625" bestFit="1" customWidth="1"/>
    <col min="10492" max="10492" width="15.6328125" bestFit="1" customWidth="1"/>
    <col min="10493" max="10500" width="10.81640625" bestFit="1" customWidth="1"/>
    <col min="10501" max="10747" width="10.90625" bestFit="1" customWidth="1"/>
    <col min="10748" max="10748" width="15.6328125" bestFit="1" customWidth="1"/>
    <col min="10749" max="10756" width="10.81640625" bestFit="1" customWidth="1"/>
    <col min="10757" max="11003" width="10.90625" bestFit="1" customWidth="1"/>
    <col min="11004" max="11004" width="15.6328125" bestFit="1" customWidth="1"/>
    <col min="11005" max="11012" width="10.81640625" bestFit="1" customWidth="1"/>
    <col min="11013" max="11259" width="10.90625" bestFit="1" customWidth="1"/>
    <col min="11260" max="11260" width="15.6328125" bestFit="1" customWidth="1"/>
    <col min="11261" max="11268" width="10.81640625" bestFit="1" customWidth="1"/>
    <col min="11269" max="11515" width="10.90625" bestFit="1" customWidth="1"/>
    <col min="11516" max="11516" width="15.6328125" bestFit="1" customWidth="1"/>
    <col min="11517" max="11524" width="10.81640625" bestFit="1" customWidth="1"/>
    <col min="11525" max="11771" width="10.90625" bestFit="1" customWidth="1"/>
    <col min="11772" max="11772" width="15.6328125" bestFit="1" customWidth="1"/>
    <col min="11773" max="11780" width="10.81640625" bestFit="1" customWidth="1"/>
    <col min="11781" max="12027" width="10.90625" bestFit="1" customWidth="1"/>
    <col min="12028" max="12028" width="15.6328125" bestFit="1" customWidth="1"/>
    <col min="12029" max="12036" width="10.81640625" bestFit="1" customWidth="1"/>
    <col min="12037" max="12283" width="10.90625" bestFit="1" customWidth="1"/>
    <col min="12284" max="12284" width="15.6328125" bestFit="1" customWidth="1"/>
    <col min="12285" max="12292" width="10.81640625" bestFit="1" customWidth="1"/>
    <col min="12293" max="12539" width="10.90625" bestFit="1" customWidth="1"/>
    <col min="12540" max="12540" width="15.6328125" bestFit="1" customWidth="1"/>
    <col min="12541" max="12548" width="10.81640625" bestFit="1" customWidth="1"/>
    <col min="12549" max="12795" width="10.90625" bestFit="1" customWidth="1"/>
    <col min="12796" max="12796" width="15.6328125" bestFit="1" customWidth="1"/>
    <col min="12797" max="12804" width="10.81640625" bestFit="1" customWidth="1"/>
    <col min="12805" max="13051" width="10.90625" bestFit="1" customWidth="1"/>
    <col min="13052" max="13052" width="15.6328125" bestFit="1" customWidth="1"/>
    <col min="13053" max="13060" width="10.81640625" bestFit="1" customWidth="1"/>
    <col min="13061" max="13307" width="10.90625" bestFit="1" customWidth="1"/>
    <col min="13308" max="13308" width="15.6328125" bestFit="1" customWidth="1"/>
    <col min="13309" max="13316" width="10.81640625" bestFit="1" customWidth="1"/>
    <col min="13317" max="13563" width="10.90625" bestFit="1" customWidth="1"/>
    <col min="13564" max="13564" width="15.6328125" bestFit="1" customWidth="1"/>
    <col min="13565" max="13572" width="10.81640625" bestFit="1" customWidth="1"/>
    <col min="13573" max="13819" width="10.90625" bestFit="1" customWidth="1"/>
    <col min="13820" max="13820" width="15.6328125" bestFit="1" customWidth="1"/>
    <col min="13821" max="13828" width="10.81640625" bestFit="1" customWidth="1"/>
    <col min="13829" max="14075" width="10.90625" bestFit="1" customWidth="1"/>
    <col min="14076" max="14076" width="15.6328125" bestFit="1" customWidth="1"/>
    <col min="14077" max="14084" width="10.81640625" bestFit="1" customWidth="1"/>
    <col min="14085" max="14331" width="10.90625" bestFit="1" customWidth="1"/>
    <col min="14332" max="14332" width="15.6328125" bestFit="1" customWidth="1"/>
    <col min="14333" max="14340" width="10.81640625" bestFit="1" customWidth="1"/>
    <col min="14341" max="14587" width="10.90625" bestFit="1" customWidth="1"/>
    <col min="14588" max="14588" width="15.6328125" bestFit="1" customWidth="1"/>
    <col min="14589" max="14596" width="10.81640625" bestFit="1" customWidth="1"/>
    <col min="14597" max="14843" width="10.90625" bestFit="1" customWidth="1"/>
    <col min="14844" max="14844" width="15.6328125" bestFit="1" customWidth="1"/>
    <col min="14845" max="14852" width="10.81640625" bestFit="1" customWidth="1"/>
    <col min="14853" max="15099" width="10.90625" bestFit="1" customWidth="1"/>
    <col min="15100" max="15100" width="15.6328125" bestFit="1" customWidth="1"/>
    <col min="15101" max="15108" width="10.81640625" bestFit="1" customWidth="1"/>
    <col min="15109" max="15355" width="10.90625" bestFit="1" customWidth="1"/>
    <col min="15356" max="15356" width="15.6328125" bestFit="1" customWidth="1"/>
    <col min="15357" max="15364" width="10.81640625" bestFit="1" customWidth="1"/>
    <col min="15365" max="15611" width="10.90625" bestFit="1" customWidth="1"/>
    <col min="15612" max="15612" width="15.6328125" bestFit="1" customWidth="1"/>
    <col min="15613" max="15620" width="10.81640625" bestFit="1" customWidth="1"/>
    <col min="15621" max="15867" width="10.90625" bestFit="1" customWidth="1"/>
    <col min="15868" max="15868" width="15.6328125" bestFit="1" customWidth="1"/>
    <col min="15869" max="15876" width="10.81640625" bestFit="1" customWidth="1"/>
    <col min="15877" max="16123" width="10.90625" bestFit="1" customWidth="1"/>
    <col min="16124" max="16124" width="15.6328125" bestFit="1" customWidth="1"/>
    <col min="16125" max="16132" width="10.81640625" bestFit="1" customWidth="1"/>
    <col min="16133" max="16379" width="10.90625" bestFit="1" customWidth="1"/>
    <col min="16380" max="16384" width="10.90625" customWidth="1"/>
  </cols>
  <sheetData>
    <row r="1" spans="1:12" s="1" customFormat="1" ht="29.5" x14ac:dyDescent="0.55000000000000004">
      <c r="A1" s="63" t="s">
        <v>0</v>
      </c>
      <c r="B1" s="63"/>
      <c r="C1" s="63"/>
      <c r="D1" s="63"/>
      <c r="E1" s="63"/>
      <c r="F1" s="63"/>
      <c r="G1"/>
      <c r="H1"/>
      <c r="I1"/>
      <c r="J1"/>
      <c r="K1"/>
    </row>
    <row r="2" spans="1:12" s="2" customFormat="1" ht="29.5" x14ac:dyDescent="0.35">
      <c r="A2" s="62">
        <v>230</v>
      </c>
      <c r="B2" s="62"/>
      <c r="C2" s="62"/>
      <c r="D2" s="62"/>
      <c r="E2" s="62"/>
      <c r="F2" s="62"/>
      <c r="G2"/>
      <c r="H2"/>
      <c r="I2"/>
      <c r="J2"/>
      <c r="K2"/>
    </row>
    <row r="3" spans="1:12" s="6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F3" s="8" t="s">
        <v>54</v>
      </c>
      <c r="G3" s="9"/>
      <c r="H3" s="10">
        <f>D19</f>
        <v>5383</v>
      </c>
      <c r="I3" s="11" t="s">
        <v>21</v>
      </c>
    </row>
    <row r="4" spans="1:12" ht="15.5" x14ac:dyDescent="0.35">
      <c r="A4" s="51" t="s">
        <v>5</v>
      </c>
      <c r="B4" s="52">
        <v>10</v>
      </c>
      <c r="C4" s="52">
        <v>0</v>
      </c>
      <c r="D4" s="52">
        <v>10</v>
      </c>
      <c r="F4" s="12" t="s">
        <v>22</v>
      </c>
      <c r="G4" s="13"/>
      <c r="H4" s="14">
        <f>-D10</f>
        <v>-4341</v>
      </c>
      <c r="I4" s="15" t="s">
        <v>23</v>
      </c>
    </row>
    <row r="5" spans="1:12" ht="15.5" x14ac:dyDescent="0.35">
      <c r="A5" s="51" t="s">
        <v>6</v>
      </c>
      <c r="B5" s="52">
        <v>85</v>
      </c>
      <c r="C5" s="52">
        <v>0</v>
      </c>
      <c r="D5" s="52">
        <v>85</v>
      </c>
      <c r="F5" s="12" t="s">
        <v>24</v>
      </c>
      <c r="G5" s="13"/>
      <c r="H5" s="14">
        <f>0</f>
        <v>0</v>
      </c>
      <c r="I5" s="15" t="s">
        <v>25</v>
      </c>
    </row>
    <row r="6" spans="1:12" ht="15.5" x14ac:dyDescent="0.35">
      <c r="A6" s="51" t="s">
        <v>7</v>
      </c>
      <c r="B6" s="52">
        <v>61</v>
      </c>
      <c r="C6" s="52">
        <v>9</v>
      </c>
      <c r="D6" s="52">
        <v>70</v>
      </c>
      <c r="F6" s="12"/>
      <c r="G6" s="13"/>
      <c r="H6" s="14">
        <f>0</f>
        <v>0</v>
      </c>
      <c r="I6" s="15" t="s">
        <v>26</v>
      </c>
    </row>
    <row r="7" spans="1:12" ht="15.5" x14ac:dyDescent="0.35">
      <c r="A7" s="51" t="s">
        <v>8</v>
      </c>
      <c r="B7" s="52">
        <v>87</v>
      </c>
      <c r="C7" s="52">
        <v>2</v>
      </c>
      <c r="D7" s="52">
        <v>89</v>
      </c>
      <c r="F7" s="12"/>
      <c r="G7" s="13"/>
      <c r="H7" s="14">
        <f>0</f>
        <v>0</v>
      </c>
      <c r="I7" s="15" t="s">
        <v>27</v>
      </c>
    </row>
    <row r="8" spans="1:12" ht="15.5" x14ac:dyDescent="0.35">
      <c r="A8" s="51" t="s">
        <v>9</v>
      </c>
      <c r="B8" s="52">
        <v>186</v>
      </c>
      <c r="C8" s="52">
        <v>15</v>
      </c>
      <c r="D8" s="52">
        <v>201</v>
      </c>
      <c r="F8" s="16"/>
      <c r="G8" s="17"/>
      <c r="H8" s="18">
        <f>SUM(H3:H7)</f>
        <v>1042</v>
      </c>
      <c r="I8" s="19"/>
    </row>
    <row r="9" spans="1:12" ht="15.5" x14ac:dyDescent="0.35">
      <c r="A9" s="53" t="s">
        <v>10</v>
      </c>
      <c r="B9" s="54">
        <v>93</v>
      </c>
      <c r="C9" s="54">
        <v>2</v>
      </c>
      <c r="D9" s="54">
        <v>95</v>
      </c>
      <c r="F9" s="64" t="s">
        <v>28</v>
      </c>
      <c r="G9" s="65"/>
      <c r="H9" s="14"/>
      <c r="I9" s="19"/>
    </row>
    <row r="10" spans="1:12" ht="15.5" x14ac:dyDescent="0.35">
      <c r="A10" s="3" t="s">
        <v>11</v>
      </c>
      <c r="B10" s="4">
        <v>4145</v>
      </c>
      <c r="C10" s="4">
        <v>196</v>
      </c>
      <c r="D10" s="4">
        <v>4341</v>
      </c>
      <c r="F10" s="20" t="s">
        <v>29</v>
      </c>
      <c r="G10" s="21">
        <f>SUM(D9,D14)</f>
        <v>198</v>
      </c>
      <c r="H10" s="22"/>
      <c r="I10" s="19"/>
    </row>
    <row r="11" spans="1:12" ht="15.5" x14ac:dyDescent="0.35">
      <c r="A11" s="51" t="s">
        <v>12</v>
      </c>
      <c r="B11" s="52">
        <v>14</v>
      </c>
      <c r="C11" s="52">
        <v>1</v>
      </c>
      <c r="D11" s="52">
        <v>15</v>
      </c>
      <c r="F11" s="23" t="s">
        <v>30</v>
      </c>
      <c r="G11" s="24">
        <f>SUM(D4:D8,D11:D13)</f>
        <v>738</v>
      </c>
      <c r="H11" s="19"/>
      <c r="I11" s="25"/>
      <c r="J11" s="4"/>
      <c r="L11" s="4"/>
    </row>
    <row r="12" spans="1:12" ht="15.5" x14ac:dyDescent="0.35">
      <c r="A12" s="51" t="s">
        <v>13</v>
      </c>
      <c r="B12" s="52">
        <v>10</v>
      </c>
      <c r="C12" s="52">
        <v>1</v>
      </c>
      <c r="D12" s="52">
        <v>11</v>
      </c>
      <c r="F12" s="26" t="s">
        <v>31</v>
      </c>
      <c r="G12" s="27">
        <f>SUM(G10:G11)</f>
        <v>936</v>
      </c>
      <c r="H12" s="19"/>
      <c r="I12" s="19"/>
    </row>
    <row r="13" spans="1:12" ht="15.5" x14ac:dyDescent="0.35">
      <c r="A13" s="51" t="s">
        <v>14</v>
      </c>
      <c r="B13" s="52">
        <v>252</v>
      </c>
      <c r="C13" s="52">
        <v>5</v>
      </c>
      <c r="D13" s="52">
        <v>257</v>
      </c>
      <c r="F13" s="16"/>
      <c r="G13" s="17"/>
      <c r="H13" s="19"/>
      <c r="I13" s="19"/>
    </row>
    <row r="14" spans="1:12" ht="15.5" x14ac:dyDescent="0.35">
      <c r="A14" s="53" t="s">
        <v>15</v>
      </c>
      <c r="B14" s="54">
        <v>97</v>
      </c>
      <c r="C14" s="54">
        <v>6</v>
      </c>
      <c r="D14" s="54">
        <v>103</v>
      </c>
      <c r="F14" s="16"/>
      <c r="G14" s="17"/>
      <c r="H14" s="19"/>
      <c r="I14" s="19"/>
    </row>
    <row r="15" spans="1:12" ht="15.5" x14ac:dyDescent="0.35">
      <c r="A15" s="57" t="s">
        <v>16</v>
      </c>
      <c r="B15" s="58">
        <v>1</v>
      </c>
      <c r="C15" s="58">
        <v>0</v>
      </c>
      <c r="D15" s="58">
        <v>1</v>
      </c>
      <c r="F15" s="66" t="s">
        <v>32</v>
      </c>
      <c r="G15" s="67"/>
      <c r="H15" s="15" t="s">
        <v>33</v>
      </c>
      <c r="I15" s="28">
        <v>0</v>
      </c>
    </row>
    <row r="16" spans="1:12" ht="15.5" x14ac:dyDescent="0.35">
      <c r="A16" s="55" t="s">
        <v>17</v>
      </c>
      <c r="B16" s="56">
        <v>11</v>
      </c>
      <c r="C16" s="56">
        <v>1</v>
      </c>
      <c r="D16" s="56">
        <v>12</v>
      </c>
      <c r="F16" s="20" t="s">
        <v>29</v>
      </c>
      <c r="G16" s="21">
        <f>SUM(D15)</f>
        <v>1</v>
      </c>
      <c r="H16" s="19"/>
      <c r="I16" s="29"/>
    </row>
    <row r="17" spans="1:9" x14ac:dyDescent="0.35">
      <c r="A17" s="55" t="s">
        <v>18</v>
      </c>
      <c r="B17" s="56">
        <v>87</v>
      </c>
      <c r="C17" s="56">
        <v>0</v>
      </c>
      <c r="D17" s="56">
        <v>87</v>
      </c>
      <c r="F17" s="23" t="s">
        <v>30</v>
      </c>
      <c r="G17" s="24">
        <v>0</v>
      </c>
      <c r="H17" s="15" t="s">
        <v>34</v>
      </c>
      <c r="I17" s="28">
        <v>0</v>
      </c>
    </row>
    <row r="18" spans="1:9" ht="15.5" x14ac:dyDescent="0.35">
      <c r="A18" s="55" t="s">
        <v>19</v>
      </c>
      <c r="B18" s="56">
        <v>6</v>
      </c>
      <c r="C18" s="56">
        <v>0</v>
      </c>
      <c r="D18" s="56">
        <v>6</v>
      </c>
      <c r="F18" s="30" t="s">
        <v>31</v>
      </c>
      <c r="G18" s="31">
        <f>SUM(G16:G17)</f>
        <v>1</v>
      </c>
      <c r="H18" s="19"/>
      <c r="I18" s="29"/>
    </row>
    <row r="19" spans="1:9" ht="15.5" x14ac:dyDescent="0.35">
      <c r="A19" s="3" t="s">
        <v>20</v>
      </c>
      <c r="B19" s="4">
        <v>5145</v>
      </c>
      <c r="C19" s="4">
        <v>238</v>
      </c>
      <c r="D19" s="4">
        <v>5383</v>
      </c>
      <c r="F19" s="16"/>
      <c r="G19" s="17"/>
      <c r="H19" s="15" t="s">
        <v>35</v>
      </c>
      <c r="I19" s="28">
        <v>0</v>
      </c>
    </row>
    <row r="20" spans="1:9" ht="15.5" x14ac:dyDescent="0.35">
      <c r="F20" s="16"/>
      <c r="G20" s="17"/>
      <c r="H20" s="19"/>
      <c r="I20" s="29"/>
    </row>
    <row r="21" spans="1:9" ht="15.5" x14ac:dyDescent="0.35">
      <c r="F21" s="68" t="s">
        <v>36</v>
      </c>
      <c r="G21" s="69"/>
      <c r="H21" s="15" t="s">
        <v>37</v>
      </c>
      <c r="I21" s="28">
        <f>SUM(D15)</f>
        <v>1</v>
      </c>
    </row>
    <row r="22" spans="1:9" ht="15.5" x14ac:dyDescent="0.35">
      <c r="F22" s="20" t="s">
        <v>29</v>
      </c>
      <c r="G22" s="21">
        <f>SUM(D16:D18)</f>
        <v>105</v>
      </c>
      <c r="H22" s="19"/>
      <c r="I22" s="29"/>
    </row>
    <row r="23" spans="1:9" x14ac:dyDescent="0.35">
      <c r="F23" s="23" t="s">
        <v>30</v>
      </c>
      <c r="G23" s="24">
        <v>0</v>
      </c>
      <c r="H23" s="15" t="s">
        <v>38</v>
      </c>
      <c r="I23" s="28">
        <v>0</v>
      </c>
    </row>
    <row r="24" spans="1:9" ht="15.5" x14ac:dyDescent="0.35">
      <c r="F24" s="32" t="s">
        <v>31</v>
      </c>
      <c r="G24" s="33">
        <f>SUM(G22:G23)</f>
        <v>105</v>
      </c>
      <c r="H24" s="19"/>
      <c r="I24" s="29"/>
    </row>
    <row r="25" spans="1:9" ht="15.5" x14ac:dyDescent="0.35">
      <c r="F25" s="16"/>
      <c r="G25" s="17"/>
      <c r="H25" s="15" t="s">
        <v>39</v>
      </c>
      <c r="I25" s="34">
        <v>0</v>
      </c>
    </row>
    <row r="26" spans="1:9" ht="15.5" x14ac:dyDescent="0.35">
      <c r="F26" s="16"/>
      <c r="G26" s="17"/>
      <c r="H26" s="19"/>
      <c r="I26" s="29"/>
    </row>
    <row r="27" spans="1:9" ht="15.5" x14ac:dyDescent="0.35">
      <c r="F27" s="70" t="s">
        <v>40</v>
      </c>
      <c r="G27" s="71"/>
      <c r="H27" s="19"/>
      <c r="I27" s="35">
        <f>SUM(I15,I17,I19,I21,I23,I25)</f>
        <v>1</v>
      </c>
    </row>
    <row r="28" spans="1:9" ht="15.5" x14ac:dyDescent="0.35">
      <c r="F28" s="20" t="s">
        <v>31</v>
      </c>
      <c r="G28" s="21">
        <v>0</v>
      </c>
      <c r="H28" s="19"/>
      <c r="I28" s="19"/>
    </row>
    <row r="29" spans="1:9" ht="15.5" x14ac:dyDescent="0.35">
      <c r="F29" s="36"/>
      <c r="G29" s="17"/>
      <c r="H29" s="19"/>
      <c r="I29" s="19"/>
    </row>
    <row r="30" spans="1:9" ht="15.5" x14ac:dyDescent="0.35">
      <c r="F30" s="16"/>
      <c r="G30" s="17"/>
      <c r="H30" s="19"/>
      <c r="I30" s="19"/>
    </row>
    <row r="31" spans="1:9" ht="15.5" x14ac:dyDescent="0.35">
      <c r="F31" s="60" t="s">
        <v>41</v>
      </c>
      <c r="G31" s="61"/>
      <c r="H31" s="19"/>
      <c r="I31" s="19"/>
    </row>
    <row r="32" spans="1:9" ht="15.5" x14ac:dyDescent="0.35">
      <c r="F32" s="20" t="s">
        <v>31</v>
      </c>
      <c r="G32" s="21">
        <v>0</v>
      </c>
      <c r="H32" s="15"/>
      <c r="I32" s="19"/>
    </row>
    <row r="33" spans="6:10" ht="15.5" x14ac:dyDescent="0.35">
      <c r="F33" s="16"/>
      <c r="G33" s="37"/>
      <c r="H33" s="19"/>
      <c r="I33"/>
    </row>
    <row r="34" spans="6:10" ht="15.5" x14ac:dyDescent="0.35">
      <c r="F34" s="16"/>
      <c r="G34" s="38">
        <f>SUM(G12,G18,G24,G28,G32)</f>
        <v>1042</v>
      </c>
      <c r="H34" s="19"/>
      <c r="I34"/>
    </row>
    <row r="35" spans="6:10" x14ac:dyDescent="0.35">
      <c r="F35" s="4"/>
      <c r="G35" s="39"/>
      <c r="H35" s="5"/>
    </row>
    <row r="36" spans="6:10" x14ac:dyDescent="0.35">
      <c r="F36" s="4"/>
      <c r="G36" s="39"/>
      <c r="H36" s="5"/>
    </row>
    <row r="37" spans="6:10" x14ac:dyDescent="0.35">
      <c r="F37" s="20" t="s">
        <v>42</v>
      </c>
      <c r="G37" s="40"/>
      <c r="H37" s="41"/>
    </row>
    <row r="38" spans="6:10" x14ac:dyDescent="0.35">
      <c r="F38" s="20" t="s">
        <v>43</v>
      </c>
      <c r="G38" s="40"/>
      <c r="H38" s="41"/>
    </row>
    <row r="39" spans="6:10" x14ac:dyDescent="0.35">
      <c r="F39" s="20"/>
      <c r="G39" s="40"/>
      <c r="H39" s="41"/>
    </row>
    <row r="40" spans="6:10" x14ac:dyDescent="0.35">
      <c r="F40" s="42" t="s">
        <v>28</v>
      </c>
      <c r="G40" s="43" t="s">
        <v>44</v>
      </c>
      <c r="H40" s="41"/>
    </row>
    <row r="41" spans="6:10" ht="54.5" x14ac:dyDescent="0.35">
      <c r="F41" s="32" t="s">
        <v>45</v>
      </c>
      <c r="G41" s="44">
        <v>0</v>
      </c>
      <c r="H41" s="41"/>
      <c r="I41" s="45" t="s">
        <v>46</v>
      </c>
    </row>
    <row r="42" spans="6:10" ht="41" x14ac:dyDescent="0.35">
      <c r="F42" s="30" t="s">
        <v>34</v>
      </c>
      <c r="G42" s="46">
        <v>0</v>
      </c>
      <c r="H42" s="41"/>
      <c r="I42" s="47" t="s">
        <v>47</v>
      </c>
      <c r="J42" s="59">
        <v>0</v>
      </c>
    </row>
    <row r="43" spans="6:10" ht="95" x14ac:dyDescent="0.35">
      <c r="F43" s="32" t="s">
        <v>48</v>
      </c>
      <c r="G43" s="44">
        <v>0</v>
      </c>
      <c r="H43" s="19"/>
      <c r="I43" s="47" t="s">
        <v>49</v>
      </c>
      <c r="J43" s="48"/>
    </row>
    <row r="44" spans="6:10" ht="68" x14ac:dyDescent="0.35">
      <c r="F44" s="32" t="s">
        <v>50</v>
      </c>
      <c r="G44" s="44">
        <v>0</v>
      </c>
      <c r="H44" s="19"/>
      <c r="I44" s="49" t="s">
        <v>51</v>
      </c>
    </row>
    <row r="45" spans="6:10" ht="15.5" x14ac:dyDescent="0.35">
      <c r="F45" s="30" t="s">
        <v>38</v>
      </c>
      <c r="G45" s="46">
        <v>0</v>
      </c>
      <c r="H45" s="19"/>
    </row>
    <row r="46" spans="6:10" ht="15.5" x14ac:dyDescent="0.35">
      <c r="F46" s="32" t="s">
        <v>52</v>
      </c>
      <c r="G46" s="44">
        <v>0</v>
      </c>
      <c r="H46" s="19"/>
    </row>
    <row r="47" spans="6:10" x14ac:dyDescent="0.35">
      <c r="F47" s="20"/>
      <c r="G47" s="24">
        <v>0</v>
      </c>
      <c r="H47" s="50">
        <f>SUM(G11+G17+G23)-SUM(0)</f>
        <v>738</v>
      </c>
      <c r="I47" s="15" t="s">
        <v>53</v>
      </c>
    </row>
    <row r="48" spans="6:10" ht="15.5" x14ac:dyDescent="0.35">
      <c r="F48" s="20"/>
      <c r="G48" s="24"/>
      <c r="H48" s="19"/>
      <c r="I48" s="19"/>
    </row>
  </sheetData>
  <mergeCells count="7">
    <mergeCell ref="F31:G31"/>
    <mergeCell ref="A2:F2"/>
    <mergeCell ref="A1:F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85D12-0CC2-4AC7-A572-269A1CDF726C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F0AC6249-10E1-428D-847A-5612F60317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6A46A2-7550-4EAD-B064-C415F5D9E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2024-01-12T21:43:20Z</dcterms:created>
  <dcterms:modified xsi:type="dcterms:W3CDTF">2024-01-15T17:50:12Z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