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22848341-8D3B-48B7-99DC-8B35F9C6D5B5}" xr6:coauthVersionLast="47" xr6:coauthVersionMax="47" xr10:uidLastSave="{4EFABD27-3FD4-4D7A-A98F-53B8F09F3579}"/>
  <bookViews>
    <workbookView xWindow="31200" yWindow="1230" windowWidth="25590" windowHeight="20370" xr2:uid="{4E06E93B-5746-4735-B8FE-A6A74BF257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4" i="1"/>
  <c r="G43" i="1"/>
  <c r="G42" i="1"/>
  <c r="G45" i="1"/>
  <c r="G41" i="1"/>
  <c r="I28" i="1"/>
  <c r="I26" i="1"/>
  <c r="I24" i="1"/>
  <c r="I22" i="1"/>
  <c r="I20" i="1"/>
  <c r="I18" i="1"/>
  <c r="I16" i="1"/>
  <c r="H8" i="1"/>
  <c r="H7" i="1"/>
  <c r="H6" i="1"/>
  <c r="H5" i="1"/>
  <c r="H4" i="1"/>
  <c r="H3" i="1"/>
  <c r="G34" i="1"/>
  <c r="G32" i="1"/>
  <c r="G28" i="1"/>
  <c r="G24" i="1"/>
  <c r="G23" i="1"/>
  <c r="G22" i="1"/>
  <c r="G18" i="1"/>
  <c r="G17" i="1"/>
  <c r="G16" i="1"/>
  <c r="G12" i="1"/>
  <c r="G11" i="1"/>
  <c r="G10" i="1"/>
</calcChain>
</file>

<file path=xl/sharedStrings.xml><?xml version="1.0" encoding="utf-8"?>
<sst xmlns="http://schemas.openxmlformats.org/spreadsheetml/2006/main" count="89" uniqueCount="80">
  <si>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</si>
  <si>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</si>
  <si>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</si>
  <si>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</si>
  <si>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</si>
  <si>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</si>
  <si>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</si>
  <si>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Cc-Eaton, twnshp of</t>
  </si>
  <si>
    <t>Cc-Foster, twnshp of</t>
  </si>
  <si>
    <t>Cc-Green Grove, twnshp of</t>
  </si>
  <si>
    <t>Cc-Grant, twnshp of</t>
  </si>
  <si>
    <t>Ccl-Greenwood, city of</t>
  </si>
  <si>
    <t>Cc-Hendren, twnshp of</t>
  </si>
  <si>
    <t>Cc-Hewett, twnshp of</t>
  </si>
  <si>
    <t>Cc-Hixon, twnshp of</t>
  </si>
  <si>
    <t>Ccl-Loyal, city of</t>
  </si>
  <si>
    <t>Cc-Loyal, twnshp of</t>
  </si>
  <si>
    <t>Cc-Longwood, twnshp of</t>
  </si>
  <si>
    <t>Cc-Mayville, twnshp of</t>
  </si>
  <si>
    <t>Cc-Mead, twnshp of</t>
  </si>
  <si>
    <t>Ccl-Neillsville, city of</t>
  </si>
  <si>
    <t>Ccl-Owen, city of</t>
  </si>
  <si>
    <t>Cc-Pine Valley, twnshp of</t>
  </si>
  <si>
    <t>Cc-Reseburg, twnshp of</t>
  </si>
  <si>
    <t>Cc-Seif, twnshp of</t>
  </si>
  <si>
    <t>Ccl-Thorp, city of</t>
  </si>
  <si>
    <t>Cc-Warner, twnshp of</t>
  </si>
  <si>
    <t>Cc-Weston, twnshp of</t>
  </si>
  <si>
    <t>Ccl-Withee, village of</t>
  </si>
  <si>
    <t>Cc-York, twnshp of</t>
  </si>
  <si>
    <t>Li-Scott, twnshp of</t>
  </si>
  <si>
    <t>Mcl-Colby, city of in MaraCnty</t>
  </si>
  <si>
    <t>Mcl-Edgar, village of</t>
  </si>
  <si>
    <t>Mcl-Holton, twnshp of</t>
  </si>
  <si>
    <t>Mcl-Johnson, twnshp of</t>
  </si>
  <si>
    <t>Mcl-Kronenwetter, village of</t>
  </si>
  <si>
    <t>Mcl-Schofield, city of</t>
  </si>
  <si>
    <t>Mcl-Spencer, village of</t>
  </si>
  <si>
    <t>Tc-Cleveland, twnshp of</t>
  </si>
  <si>
    <t>Tc-Holway, twnshp of</t>
  </si>
  <si>
    <t>WI-Fond du Lac County</t>
  </si>
  <si>
    <t>WI-Washington County</t>
  </si>
  <si>
    <t>WI-Waukesha County</t>
  </si>
  <si>
    <t>Non Wisconsin Resident</t>
  </si>
  <si>
    <t>Interlibrary Loan</t>
  </si>
  <si>
    <t>Chcl-Stanley, city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</si>
  <si>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</si>
  <si>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</si>
  <si>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</si>
  <si>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</si>
  <si>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</si>
  <si>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</si>
  <si>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</si>
  <si>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</si>
  <si>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</si>
  <si>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</si>
  <si>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</si>
  <si>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</si>
  <si>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</si>
  <si>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</si>
  <si>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</si>
  <si>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</si>
  <si>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</si>
  <si>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</si>
  <si>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</si>
  <si>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</si>
  <si>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</si>
  <si>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</si>
  <si>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</si>
  <si>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</si>
  <si>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</si>
  <si>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</si>
  <si>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</si>
  <si>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</si>
  <si>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</si>
  <si>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</si>
  <si>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</si>
  <si>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</si>
  <si>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GREENWOOD AREA LIBRARY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</si>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</sst>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10" borderId="0" xfId="0" applyFont="1" applyFill="1" applyAlignment="1">
      <alignment horizontal="left"/>
    </xf>
    <xf numFmtId="164" fontId="4" fillId="10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22C1A50F-B901-4F16-839B-4B7CF77B6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23DB-DE40-455D-9EA2-6B0E30D46C42}">
  <dimension ref="A1:IQ48"/>
  <sheetViews>
    <sheetView tabSelected="1" topLeftCell="A12" workbookViewId="0">
      <selection activeCell="A27" sqref="A27"/>
    </sheetView>
  </sheetViews>
  <sheetFormatPr defaultRowHeight="14.4" x14ac:dyDescent="0.3"/>
  <cols>
    <col min="1" max="1" width="30.21875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1" s="1" customFormat="1" ht="30" x14ac:dyDescent="0.5">
      <c r="A1" s="64" t="s">
        <v>0</v>
      </c>
      <c r="B1" s="64"/>
      <c r="C1" s="64"/>
      <c r="D1" s="64"/>
      <c r="E1" s="64"/>
      <c r="F1" s="64"/>
      <c r="G1" s="64"/>
      <c r="H1"/>
    </row>
    <row r="2" spans="1:11" s="2" customFormat="1" ht="30" x14ac:dyDescent="0.3">
      <c r="A2" s="63">
        <v>210</v>
      </c>
      <c r="B2" s="63"/>
      <c r="C2" s="63"/>
      <c r="D2" s="63"/>
      <c r="E2" s="63"/>
      <c r="F2" s="63"/>
      <c r="G2" s="63"/>
      <c r="H2"/>
    </row>
    <row r="3" spans="1:11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7" t="s">
        <v>78</v>
      </c>
      <c r="G3" s="8"/>
      <c r="H3" s="4">
        <f>D46</f>
        <v>20351</v>
      </c>
      <c r="I3" s="9" t="s">
        <v>47</v>
      </c>
    </row>
    <row r="4" spans="1:11" ht="15.6" x14ac:dyDescent="0.3">
      <c r="A4" s="45" t="s">
        <v>5</v>
      </c>
      <c r="B4" s="46">
        <v>3</v>
      </c>
      <c r="C4" s="46">
        <v>1</v>
      </c>
      <c r="D4" s="46">
        <v>4</v>
      </c>
      <c r="F4" s="10" t="s">
        <v>48</v>
      </c>
      <c r="G4" s="11"/>
      <c r="H4" s="12">
        <f>-D10</f>
        <v>-9135</v>
      </c>
      <c r="I4" s="13" t="s">
        <v>49</v>
      </c>
    </row>
    <row r="5" spans="1:11" ht="15.6" x14ac:dyDescent="0.3">
      <c r="A5" s="47" t="s">
        <v>6</v>
      </c>
      <c r="B5" s="48">
        <v>157</v>
      </c>
      <c r="C5" s="48">
        <v>49</v>
      </c>
      <c r="D5" s="48">
        <v>206</v>
      </c>
      <c r="F5" s="10" t="s">
        <v>50</v>
      </c>
      <c r="G5" s="11"/>
      <c r="H5" s="12">
        <f>0</f>
        <v>0</v>
      </c>
      <c r="I5" s="13" t="s">
        <v>51</v>
      </c>
    </row>
    <row r="6" spans="1:11" ht="15.6" x14ac:dyDescent="0.3">
      <c r="A6" s="47" t="s">
        <v>7</v>
      </c>
      <c r="B6" s="48">
        <v>2071</v>
      </c>
      <c r="C6" s="48">
        <v>783</v>
      </c>
      <c r="D6" s="48">
        <v>2854</v>
      </c>
      <c r="F6" s="10"/>
      <c r="G6" s="11"/>
      <c r="H6" s="12">
        <f>-D44</f>
        <v>-204</v>
      </c>
      <c r="I6" s="13" t="s">
        <v>52</v>
      </c>
    </row>
    <row r="7" spans="1:11" ht="15.6" x14ac:dyDescent="0.3">
      <c r="A7" s="47" t="s">
        <v>8</v>
      </c>
      <c r="B7" s="48">
        <v>1</v>
      </c>
      <c r="C7" s="48">
        <v>0</v>
      </c>
      <c r="D7" s="48">
        <v>1</v>
      </c>
      <c r="F7" s="10"/>
      <c r="G7" s="11"/>
      <c r="H7" s="12">
        <f>0</f>
        <v>0</v>
      </c>
      <c r="I7" s="13" t="s">
        <v>53</v>
      </c>
    </row>
    <row r="8" spans="1:11" ht="15.6" x14ac:dyDescent="0.3">
      <c r="A8" s="47" t="s">
        <v>9</v>
      </c>
      <c r="B8" s="48">
        <v>27</v>
      </c>
      <c r="C8" s="48">
        <v>15</v>
      </c>
      <c r="D8" s="48">
        <v>42</v>
      </c>
      <c r="F8" s="14"/>
      <c r="G8" s="14"/>
      <c r="H8" s="15">
        <f>SUM(H3:H7)</f>
        <v>11012</v>
      </c>
      <c r="I8" s="16"/>
    </row>
    <row r="9" spans="1:11" ht="15.6" x14ac:dyDescent="0.3">
      <c r="A9" s="47" t="s">
        <v>10</v>
      </c>
      <c r="B9" s="48">
        <v>3</v>
      </c>
      <c r="C9" s="48">
        <v>0</v>
      </c>
      <c r="D9" s="48">
        <v>3</v>
      </c>
      <c r="F9" s="65" t="s">
        <v>54</v>
      </c>
      <c r="G9" s="66"/>
      <c r="H9" s="12"/>
      <c r="I9" s="16"/>
    </row>
    <row r="10" spans="1:11" ht="15.6" x14ac:dyDescent="0.3">
      <c r="A10" s="3" t="s">
        <v>11</v>
      </c>
      <c r="B10" s="4">
        <v>6380</v>
      </c>
      <c r="C10" s="4">
        <v>2755</v>
      </c>
      <c r="D10" s="4">
        <v>9135</v>
      </c>
      <c r="F10" s="17" t="s">
        <v>55</v>
      </c>
      <c r="G10" s="18">
        <f>SUM(D4,D14:D15,D19:D20,D24,D28)</f>
        <v>412</v>
      </c>
      <c r="H10" s="19"/>
      <c r="I10" s="20"/>
    </row>
    <row r="11" spans="1:11" ht="15.6" x14ac:dyDescent="0.3">
      <c r="A11" s="47" t="s">
        <v>12</v>
      </c>
      <c r="B11" s="48">
        <v>2278</v>
      </c>
      <c r="C11" s="48">
        <v>700</v>
      </c>
      <c r="D11" s="48">
        <v>2978</v>
      </c>
      <c r="F11" s="21" t="s">
        <v>56</v>
      </c>
      <c r="G11" s="22">
        <f>SUM(D5:D9,D11:D13,D16:D18,D21:D23,D25:D27,D29)</f>
        <v>10505</v>
      </c>
      <c r="H11" s="16"/>
      <c r="I11" s="16"/>
    </row>
    <row r="12" spans="1:11" ht="15.6" x14ac:dyDescent="0.3">
      <c r="A12" s="47" t="s">
        <v>13</v>
      </c>
      <c r="B12" s="48">
        <v>26</v>
      </c>
      <c r="C12" s="48">
        <v>0</v>
      </c>
      <c r="D12" s="48">
        <v>26</v>
      </c>
      <c r="F12" s="23" t="s">
        <v>57</v>
      </c>
      <c r="G12" s="24">
        <f>SUM(G10:G11)</f>
        <v>10917</v>
      </c>
      <c r="H12" s="16"/>
      <c r="I12" s="16"/>
      <c r="K12" s="4"/>
    </row>
    <row r="13" spans="1:11" ht="15.6" x14ac:dyDescent="0.3">
      <c r="A13" s="47" t="s">
        <v>14</v>
      </c>
      <c r="B13" s="48">
        <v>3</v>
      </c>
      <c r="C13" s="48">
        <v>0</v>
      </c>
      <c r="D13" s="48">
        <v>3</v>
      </c>
      <c r="F13" s="14"/>
      <c r="G13" s="14"/>
      <c r="H13" s="16"/>
      <c r="I13" s="16"/>
    </row>
    <row r="14" spans="1:11" ht="15.6" x14ac:dyDescent="0.3">
      <c r="A14" s="45" t="s">
        <v>15</v>
      </c>
      <c r="B14" s="46">
        <v>70</v>
      </c>
      <c r="C14" s="46">
        <v>4</v>
      </c>
      <c r="D14" s="46">
        <v>74</v>
      </c>
      <c r="F14" s="14"/>
      <c r="G14" s="14"/>
      <c r="H14" s="13"/>
      <c r="I14" s="25"/>
    </row>
    <row r="15" spans="1:11" ht="15.6" x14ac:dyDescent="0.3">
      <c r="A15" s="45" t="s">
        <v>16</v>
      </c>
      <c r="B15" s="46">
        <v>109</v>
      </c>
      <c r="C15" s="46">
        <v>29</v>
      </c>
      <c r="D15" s="46">
        <v>138</v>
      </c>
      <c r="F15" s="67" t="s">
        <v>58</v>
      </c>
      <c r="G15" s="68"/>
      <c r="H15" s="16"/>
      <c r="I15" s="16"/>
    </row>
    <row r="16" spans="1:11" x14ac:dyDescent="0.3">
      <c r="A16" s="47" t="s">
        <v>17</v>
      </c>
      <c r="B16" s="48">
        <v>115</v>
      </c>
      <c r="C16" s="48">
        <v>25</v>
      </c>
      <c r="D16" s="48">
        <v>140</v>
      </c>
      <c r="F16" s="17" t="s">
        <v>55</v>
      </c>
      <c r="G16" s="18">
        <f>SUM(D31:D37)</f>
        <v>36</v>
      </c>
      <c r="H16" s="13" t="s">
        <v>59</v>
      </c>
      <c r="I16" s="25">
        <f>SUM(0)</f>
        <v>0</v>
      </c>
    </row>
    <row r="17" spans="1:9" ht="15.6" x14ac:dyDescent="0.3">
      <c r="A17" s="47" t="s">
        <v>18</v>
      </c>
      <c r="B17" s="48">
        <v>0</v>
      </c>
      <c r="C17" s="48">
        <v>0</v>
      </c>
      <c r="D17" s="48">
        <v>0</v>
      </c>
      <c r="F17" s="21" t="s">
        <v>56</v>
      </c>
      <c r="G17" s="22">
        <f>SUM(D30,D38:D39)</f>
        <v>24</v>
      </c>
      <c r="H17" s="16"/>
      <c r="I17" s="26"/>
    </row>
    <row r="18" spans="1:9" x14ac:dyDescent="0.3">
      <c r="A18" s="47" t="s">
        <v>19</v>
      </c>
      <c r="B18" s="48">
        <v>688</v>
      </c>
      <c r="C18" s="48">
        <v>118</v>
      </c>
      <c r="D18" s="48">
        <v>806</v>
      </c>
      <c r="F18" s="27" t="s">
        <v>57</v>
      </c>
      <c r="G18" s="28">
        <f>SUM(G16:G17)</f>
        <v>60</v>
      </c>
      <c r="H18" s="13" t="s">
        <v>60</v>
      </c>
      <c r="I18" s="25">
        <f>0</f>
        <v>0</v>
      </c>
    </row>
    <row r="19" spans="1:9" ht="15.6" x14ac:dyDescent="0.3">
      <c r="A19" s="45" t="s">
        <v>20</v>
      </c>
      <c r="B19" s="46">
        <v>34</v>
      </c>
      <c r="C19" s="46">
        <v>22</v>
      </c>
      <c r="D19" s="46">
        <v>56</v>
      </c>
      <c r="F19" s="14"/>
      <c r="G19" s="14"/>
      <c r="H19" s="16"/>
      <c r="I19" s="26"/>
    </row>
    <row r="20" spans="1:9" ht="15.6" x14ac:dyDescent="0.3">
      <c r="A20" s="45" t="s">
        <v>21</v>
      </c>
      <c r="B20" s="46">
        <v>45</v>
      </c>
      <c r="C20" s="46">
        <v>36</v>
      </c>
      <c r="D20" s="46">
        <v>81</v>
      </c>
      <c r="F20" s="14"/>
      <c r="G20" s="14"/>
      <c r="H20" s="13" t="s">
        <v>61</v>
      </c>
      <c r="I20" s="25">
        <f>SUM(D30)</f>
        <v>0</v>
      </c>
    </row>
    <row r="21" spans="1:9" ht="15.6" x14ac:dyDescent="0.3">
      <c r="A21" s="47" t="s">
        <v>22</v>
      </c>
      <c r="B21" s="48">
        <v>39</v>
      </c>
      <c r="C21" s="48">
        <v>2</v>
      </c>
      <c r="D21" s="48">
        <v>41</v>
      </c>
      <c r="F21" s="69" t="s">
        <v>62</v>
      </c>
      <c r="G21" s="70"/>
      <c r="H21" s="16"/>
      <c r="I21" s="26"/>
    </row>
    <row r="22" spans="1:9" x14ac:dyDescent="0.3">
      <c r="A22" s="47" t="s">
        <v>23</v>
      </c>
      <c r="B22" s="48">
        <v>130</v>
      </c>
      <c r="C22" s="48">
        <v>6</v>
      </c>
      <c r="D22" s="48">
        <v>136</v>
      </c>
      <c r="F22" s="17" t="s">
        <v>55</v>
      </c>
      <c r="G22" s="18">
        <f>SUM(D45)</f>
        <v>1</v>
      </c>
      <c r="H22" s="13" t="s">
        <v>63</v>
      </c>
      <c r="I22" s="25">
        <f>SUM(D31:D37)</f>
        <v>36</v>
      </c>
    </row>
    <row r="23" spans="1:9" ht="15.6" x14ac:dyDescent="0.3">
      <c r="A23" s="47" t="s">
        <v>24</v>
      </c>
      <c r="B23" s="48">
        <v>37</v>
      </c>
      <c r="C23" s="48">
        <v>10</v>
      </c>
      <c r="D23" s="48">
        <v>47</v>
      </c>
      <c r="F23" s="21" t="s">
        <v>56</v>
      </c>
      <c r="G23" s="22">
        <f>0</f>
        <v>0</v>
      </c>
      <c r="H23" s="16"/>
      <c r="I23" s="26"/>
    </row>
    <row r="24" spans="1:9" x14ac:dyDescent="0.3">
      <c r="A24" s="45" t="s">
        <v>25</v>
      </c>
      <c r="B24" s="46">
        <v>50</v>
      </c>
      <c r="C24" s="46">
        <v>5</v>
      </c>
      <c r="D24" s="46">
        <v>55</v>
      </c>
      <c r="F24" s="29" t="s">
        <v>57</v>
      </c>
      <c r="G24" s="30">
        <f>SUM(G22:G23)</f>
        <v>1</v>
      </c>
      <c r="H24" s="13" t="s">
        <v>64</v>
      </c>
      <c r="I24" s="25">
        <f>SUM(0)</f>
        <v>0</v>
      </c>
    </row>
    <row r="25" spans="1:9" ht="15.6" x14ac:dyDescent="0.3">
      <c r="A25" s="47" t="s">
        <v>26</v>
      </c>
      <c r="B25" s="48">
        <v>1906</v>
      </c>
      <c r="C25" s="48">
        <v>732</v>
      </c>
      <c r="D25" s="48">
        <v>2638</v>
      </c>
      <c r="F25" s="14"/>
      <c r="G25" s="14"/>
      <c r="H25" s="16"/>
      <c r="I25" s="26"/>
    </row>
    <row r="26" spans="1:9" ht="15.6" x14ac:dyDescent="0.3">
      <c r="A26" s="47" t="s">
        <v>27</v>
      </c>
      <c r="B26" s="48">
        <v>396</v>
      </c>
      <c r="C26" s="48">
        <v>41</v>
      </c>
      <c r="D26" s="48">
        <v>437</v>
      </c>
      <c r="F26" s="14"/>
      <c r="G26" s="14"/>
      <c r="H26" s="13" t="s">
        <v>65</v>
      </c>
      <c r="I26" s="31">
        <f>SUM(D38:D39)</f>
        <v>24</v>
      </c>
    </row>
    <row r="27" spans="1:9" ht="15.6" x14ac:dyDescent="0.3">
      <c r="A27" s="47" t="s">
        <v>79</v>
      </c>
      <c r="B27" s="48">
        <v>85</v>
      </c>
      <c r="C27" s="48">
        <v>60</v>
      </c>
      <c r="D27" s="48">
        <v>145</v>
      </c>
      <c r="F27" s="59" t="s">
        <v>66</v>
      </c>
      <c r="G27" s="60"/>
      <c r="H27" s="16"/>
      <c r="I27" s="26"/>
    </row>
    <row r="28" spans="1:9" ht="15.6" x14ac:dyDescent="0.3">
      <c r="A28" s="45" t="s">
        <v>28</v>
      </c>
      <c r="B28" s="46">
        <v>4</v>
      </c>
      <c r="C28" s="46">
        <v>0</v>
      </c>
      <c r="D28" s="46">
        <v>4</v>
      </c>
      <c r="F28" s="17" t="s">
        <v>57</v>
      </c>
      <c r="G28" s="18">
        <f>SUM(D40:D42)</f>
        <v>13</v>
      </c>
      <c r="H28" s="16"/>
      <c r="I28" s="32">
        <f>SUM(I16:I26)</f>
        <v>60</v>
      </c>
    </row>
    <row r="29" spans="1:9" ht="15.6" x14ac:dyDescent="0.3">
      <c r="A29" s="47" t="s">
        <v>29</v>
      </c>
      <c r="B29" s="48">
        <v>2</v>
      </c>
      <c r="C29" s="48">
        <v>0</v>
      </c>
      <c r="D29" s="48">
        <v>2</v>
      </c>
      <c r="F29" s="33"/>
      <c r="G29" s="14"/>
      <c r="H29" s="16"/>
      <c r="I29" s="16"/>
    </row>
    <row r="30" spans="1:9" ht="15.6" x14ac:dyDescent="0.3">
      <c r="A30" s="49" t="s">
        <v>30</v>
      </c>
      <c r="B30" s="50">
        <v>0</v>
      </c>
      <c r="C30" s="50">
        <v>0</v>
      </c>
      <c r="D30" s="50">
        <v>0</v>
      </c>
      <c r="F30" s="14"/>
      <c r="G30" s="14"/>
      <c r="H30" s="16"/>
      <c r="I30" s="16"/>
    </row>
    <row r="31" spans="1:9" ht="15.6" x14ac:dyDescent="0.3">
      <c r="A31" s="51" t="s">
        <v>31</v>
      </c>
      <c r="B31" s="52">
        <v>7</v>
      </c>
      <c r="C31" s="52">
        <v>0</v>
      </c>
      <c r="D31" s="52">
        <v>7</v>
      </c>
      <c r="F31" s="61" t="s">
        <v>67</v>
      </c>
      <c r="G31" s="62"/>
      <c r="H31" s="16"/>
      <c r="I31" s="16"/>
    </row>
    <row r="32" spans="1:9" ht="15.6" x14ac:dyDescent="0.3">
      <c r="A32" s="51" t="s">
        <v>32</v>
      </c>
      <c r="B32" s="52">
        <v>2</v>
      </c>
      <c r="C32" s="52">
        <v>0</v>
      </c>
      <c r="D32" s="52">
        <v>2</v>
      </c>
      <c r="F32" s="17" t="s">
        <v>57</v>
      </c>
      <c r="G32" s="18">
        <f>SUM(D43)</f>
        <v>21</v>
      </c>
      <c r="H32" s="16"/>
      <c r="I32" s="16"/>
    </row>
    <row r="33" spans="1:9" ht="15.6" x14ac:dyDescent="0.3">
      <c r="A33" s="51" t="s">
        <v>33</v>
      </c>
      <c r="B33" s="52">
        <v>0</v>
      </c>
      <c r="C33" s="52">
        <v>0</v>
      </c>
      <c r="D33" s="52">
        <v>0</v>
      </c>
      <c r="F33" s="14"/>
      <c r="G33" s="34"/>
      <c r="H33" s="13"/>
      <c r="I33" s="16"/>
    </row>
    <row r="34" spans="1:9" ht="15.6" x14ac:dyDescent="0.3">
      <c r="A34" s="51" t="s">
        <v>34</v>
      </c>
      <c r="B34" s="52">
        <v>11</v>
      </c>
      <c r="C34" s="52">
        <v>13</v>
      </c>
      <c r="D34" s="52">
        <v>24</v>
      </c>
      <c r="F34" s="14"/>
      <c r="G34" s="35">
        <f>SUM(G12,G18,G24,G28,G32)</f>
        <v>11012</v>
      </c>
      <c r="H34" s="20"/>
      <c r="I34"/>
    </row>
    <row r="35" spans="1:9" ht="15.6" x14ac:dyDescent="0.3">
      <c r="A35" s="51" t="s">
        <v>35</v>
      </c>
      <c r="B35" s="52">
        <v>0</v>
      </c>
      <c r="C35" s="52">
        <v>0</v>
      </c>
      <c r="D35" s="52">
        <v>0</v>
      </c>
      <c r="H35" s="16"/>
      <c r="I35"/>
    </row>
    <row r="36" spans="1:9" ht="15.6" x14ac:dyDescent="0.3">
      <c r="A36" s="51" t="s">
        <v>36</v>
      </c>
      <c r="B36" s="52">
        <v>3</v>
      </c>
      <c r="C36" s="52">
        <v>0</v>
      </c>
      <c r="D36" s="52">
        <v>3</v>
      </c>
      <c r="H36" s="16"/>
      <c r="I36"/>
    </row>
    <row r="37" spans="1:9" x14ac:dyDescent="0.3">
      <c r="A37" s="51" t="s">
        <v>37</v>
      </c>
      <c r="B37" s="52">
        <v>0</v>
      </c>
      <c r="C37" s="52">
        <v>0</v>
      </c>
      <c r="D37" s="52">
        <v>0</v>
      </c>
      <c r="F37" s="17" t="s">
        <v>68</v>
      </c>
      <c r="G37" s="36"/>
      <c r="H37" s="37"/>
      <c r="I37"/>
    </row>
    <row r="38" spans="1:9" x14ac:dyDescent="0.3">
      <c r="A38" s="49" t="s">
        <v>38</v>
      </c>
      <c r="B38" s="50">
        <v>14</v>
      </c>
      <c r="C38" s="50">
        <v>4</v>
      </c>
      <c r="D38" s="50">
        <v>18</v>
      </c>
      <c r="F38" s="17" t="s">
        <v>69</v>
      </c>
      <c r="G38" s="36"/>
      <c r="H38" s="37"/>
      <c r="I38"/>
    </row>
    <row r="39" spans="1:9" x14ac:dyDescent="0.3">
      <c r="A39" s="49" t="s">
        <v>39</v>
      </c>
      <c r="B39" s="50">
        <v>6</v>
      </c>
      <c r="C39" s="50">
        <v>0</v>
      </c>
      <c r="D39" s="50">
        <v>6</v>
      </c>
      <c r="F39" s="17"/>
      <c r="G39" s="36"/>
      <c r="H39" s="37"/>
      <c r="I39"/>
    </row>
    <row r="40" spans="1:9" x14ac:dyDescent="0.3">
      <c r="A40" s="53" t="s">
        <v>40</v>
      </c>
      <c r="B40" s="54">
        <v>10</v>
      </c>
      <c r="C40" s="54">
        <v>0</v>
      </c>
      <c r="D40" s="54">
        <v>10</v>
      </c>
      <c r="F40" s="38" t="s">
        <v>54</v>
      </c>
      <c r="G40" s="39" t="s">
        <v>70</v>
      </c>
      <c r="H40" s="37"/>
      <c r="I40"/>
    </row>
    <row r="41" spans="1:9" x14ac:dyDescent="0.3">
      <c r="A41" s="53" t="s">
        <v>41</v>
      </c>
      <c r="B41" s="54">
        <v>1</v>
      </c>
      <c r="C41" s="54">
        <v>0</v>
      </c>
      <c r="D41" s="54">
        <v>1</v>
      </c>
      <c r="F41" s="29" t="s">
        <v>71</v>
      </c>
      <c r="G41" s="40">
        <f>SUM(0)</f>
        <v>0</v>
      </c>
      <c r="H41" s="37"/>
      <c r="I41"/>
    </row>
    <row r="42" spans="1:9" x14ac:dyDescent="0.3">
      <c r="A42" s="53" t="s">
        <v>42</v>
      </c>
      <c r="B42" s="54">
        <v>1</v>
      </c>
      <c r="C42" s="54">
        <v>1</v>
      </c>
      <c r="D42" s="54">
        <v>2</v>
      </c>
      <c r="F42" s="29" t="s">
        <v>72</v>
      </c>
      <c r="G42" s="40">
        <f t="shared" ref="G42:G43" si="0">SUM(0)</f>
        <v>0</v>
      </c>
      <c r="H42" s="37"/>
      <c r="I42"/>
    </row>
    <row r="43" spans="1:9" ht="15.6" x14ac:dyDescent="0.3">
      <c r="A43" s="55" t="s">
        <v>43</v>
      </c>
      <c r="B43" s="56">
        <v>12</v>
      </c>
      <c r="C43" s="56">
        <v>9</v>
      </c>
      <c r="D43" s="56">
        <v>21</v>
      </c>
      <c r="F43" s="29" t="s">
        <v>73</v>
      </c>
      <c r="G43" s="40">
        <f t="shared" si="0"/>
        <v>0</v>
      </c>
      <c r="H43" s="16"/>
      <c r="I43"/>
    </row>
    <row r="44" spans="1:9" ht="15.6" x14ac:dyDescent="0.3">
      <c r="A44" s="3" t="s">
        <v>44</v>
      </c>
      <c r="B44" s="4">
        <v>102</v>
      </c>
      <c r="C44" s="4">
        <v>102</v>
      </c>
      <c r="D44" s="4">
        <v>204</v>
      </c>
      <c r="F44" s="27" t="s">
        <v>74</v>
      </c>
      <c r="G44" s="41">
        <f>SUM(0)</f>
        <v>0</v>
      </c>
      <c r="H44" s="16"/>
      <c r="I44"/>
    </row>
    <row r="45" spans="1:9" x14ac:dyDescent="0.3">
      <c r="A45" s="57" t="s">
        <v>45</v>
      </c>
      <c r="B45" s="58">
        <v>1</v>
      </c>
      <c r="C45" s="58">
        <v>0</v>
      </c>
      <c r="D45" s="58">
        <v>1</v>
      </c>
      <c r="F45" s="27" t="s">
        <v>75</v>
      </c>
      <c r="G45" s="41">
        <f>SUM(D38:D39)</f>
        <v>24</v>
      </c>
      <c r="H45" s="13"/>
      <c r="I45"/>
    </row>
    <row r="46" spans="1:9" ht="15.6" x14ac:dyDescent="0.3">
      <c r="A46" s="3" t="s">
        <v>46</v>
      </c>
      <c r="B46" s="4">
        <v>14829</v>
      </c>
      <c r="C46" s="4">
        <v>5522</v>
      </c>
      <c r="D46" s="4">
        <v>20351</v>
      </c>
      <c r="F46" s="29" t="s">
        <v>76</v>
      </c>
      <c r="G46" s="42">
        <v>0</v>
      </c>
      <c r="H46" s="13"/>
      <c r="I46" s="16"/>
    </row>
    <row r="47" spans="1:9" x14ac:dyDescent="0.3">
      <c r="F47" s="17"/>
      <c r="G47" s="43">
        <f>SUM(G41:G46)</f>
        <v>24</v>
      </c>
      <c r="H47" s="44">
        <f>SUM(G11,G17,G23)-SUM(D5:D9,D11:D13,D16:D18,D21:D23,D25:D27,D29,D30)</f>
        <v>24</v>
      </c>
      <c r="I47" s="13" t="s">
        <v>77</v>
      </c>
    </row>
    <row r="48" spans="1:9" x14ac:dyDescent="0.3">
      <c r="I48"/>
    </row>
  </sheetData>
  <mergeCells count="7">
    <mergeCell ref="F27:G27"/>
    <mergeCell ref="F31:G31"/>
    <mergeCell ref="A2:G2"/>
    <mergeCell ref="A1:G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4E5494-3930-468A-BFEC-24D63BBE5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D9BEB8-6015-43FC-8131-A2962614F1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B1DF66-62AF-4592-AE36-FE1120B1052B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2024-01-15T18:50:39Z</dcterms:created>
  <dcterms:modified xsi:type="dcterms:W3CDTF">2024-01-15T21:09:52Z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