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66" documentId="8_{D4A6D699-087A-4EC9-B52F-F07FD9826B9D}" xr6:coauthVersionLast="47" xr6:coauthVersionMax="47" xr10:uidLastSave="{8BD1F044-94AD-4666-9C7D-5B94B286C4D9}"/>
  <bookViews>
    <workbookView xWindow="30240" yWindow="1230" windowWidth="25590" windowHeight="20370" xr2:uid="{186644CA-61D7-4B96-9D9C-5713B83A46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6" i="1"/>
  <c r="G45" i="1"/>
  <c r="G44" i="1"/>
  <c r="G43" i="1"/>
  <c r="G42" i="1"/>
  <c r="G41" i="1"/>
  <c r="I28" i="1"/>
  <c r="I26" i="1"/>
  <c r="I24" i="1"/>
  <c r="I22" i="1"/>
  <c r="I20" i="1"/>
  <c r="I18" i="1"/>
  <c r="I16" i="1"/>
  <c r="G11" i="1"/>
  <c r="G12" i="1" s="1"/>
  <c r="G34" i="1" s="1"/>
  <c r="G10" i="1"/>
  <c r="G28" i="1"/>
  <c r="G24" i="1"/>
  <c r="G23" i="1"/>
  <c r="G22" i="1"/>
  <c r="G18" i="1"/>
  <c r="G17" i="1"/>
  <c r="G16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<sst xmlns="http://schemas.openxmlformats.org/spreadsheetml/2006/main" count="74" uniqueCount="65">
  <si>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</si>
  <si>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</si>
  <si>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</si>
  <si>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</si>
  <si>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</si>
  <si>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</si>
  <si>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Ccl-Colby, city of</t>
  </si>
  <si>
    <t>Ccl-Dorchester, village of</t>
  </si>
  <si>
    <t>Ccl-Greenwood, city of</t>
  </si>
  <si>
    <t>Cc-Hoard, twnshp of</t>
  </si>
  <si>
    <t>Cc-Hixon, twnshp of</t>
  </si>
  <si>
    <t>Cc-Mayville, twnshp of</t>
  </si>
  <si>
    <t>Ccl-Neillsville, city of</t>
  </si>
  <si>
    <t>Cc-Reseburg, twnshp of</t>
  </si>
  <si>
    <t>Ccl-Thorp, city of</t>
  </si>
  <si>
    <t>Li-Rockfalls, twnshp of</t>
  </si>
  <si>
    <t>Mcl-Bern, twnshp of</t>
  </si>
  <si>
    <t>Mcl-Cassel, twnshp of</t>
  </si>
  <si>
    <t>Mcl-Halsey, twnshp of</t>
  </si>
  <si>
    <t>Mcl-Holton, twnshp of</t>
  </si>
  <si>
    <t>Mcl-Johnson, twnshp of</t>
  </si>
  <si>
    <t>Tcl-Medford, city of</t>
  </si>
  <si>
    <t>Tc-Deer Creek, twnshp of</t>
  </si>
  <si>
    <t>Tc-Goodrich, twnshp of</t>
  </si>
  <si>
    <t>Tc-Holway, twnshp of</t>
  </si>
  <si>
    <t>Tc-Little Black, twnshp of</t>
  </si>
  <si>
    <t>Tc-Medford, twnshp of</t>
  </si>
  <si>
    <t>Tcl-Rib Lake, village of</t>
  </si>
  <si>
    <t>Tcl-Stetsonville, village of</t>
  </si>
  <si>
    <t>Interlibrary Loan</t>
  </si>
  <si>
    <t>Woc-Wood,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</si>
  <si>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</si>
  <si>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</si>
  <si>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</si>
  <si>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</si>
  <si>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</si>
  <si>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>WVLS Cataloging (enter as negative value)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</si>
  <si>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</si>
  <si>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</si>
  <si>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</si>
  <si>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</si>
  <si>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</si>
  <si>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</si>
  <si>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</si>
  <si>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</si>
  <si>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</si>
  <si>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</si>
  <si>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</si>
  <si>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</si>
  <si>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</si>
  <si>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</si>
  <si>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</si>
  <si>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</si>
  <si>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</si>
  <si>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</si>
  <si>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</si>
  <si>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</si>
  <si>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</si>
  <si>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</si>
  <si>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</si>
  <si>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</si>
  <si>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</si>
  <si>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</si>
  <si>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DORCHESTER</t>
  </si>
  <si>
    <t>Cc-Withee, twnshp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</si>
</sst>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4" fillId="0" borderId="0" xfId="1" applyNumberFormat="1" applyFont="1"/>
    <xf numFmtId="164" fontId="5" fillId="0" borderId="0" xfId="1" applyNumberForma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lef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lef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lef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164" fontId="7" fillId="2" borderId="0" xfId="1" applyNumberFormat="1" applyFont="1" applyFill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4" fontId="8" fillId="5" borderId="1" xfId="1" applyNumberFormat="1" applyFont="1" applyFill="1" applyBorder="1" applyAlignment="1">
      <alignment horizontal="right"/>
    </xf>
    <xf numFmtId="164" fontId="8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9" fillId="5" borderId="0" xfId="0" applyFont="1" applyFill="1" applyAlignment="1">
      <alignment horizontal="left"/>
    </xf>
    <xf numFmtId="164" fontId="9" fillId="5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</cellXfs>
  <cellStyles count="2">
    <cellStyle name="Normal" xfId="0" builtinId="0"/>
    <cellStyle name="Normal 2" xfId="1" xr:uid="{B75B9E5F-1592-4A16-9BB4-916444EDA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F061-B601-4A3C-833D-6B83EC57AF83}">
  <dimension ref="A1:IR48"/>
  <sheetViews>
    <sheetView tabSelected="1" workbookViewId="0">
      <selection activeCell="A14" sqref="A14"/>
    </sheetView>
  </sheetViews>
  <sheetFormatPr defaultRowHeight="14.4" x14ac:dyDescent="0.3"/>
  <cols>
    <col min="1" max="1" width="26.21875" style="3" bestFit="1" customWidth="1"/>
    <col min="2" max="4" width="10.77734375" style="4" bestFit="1" customWidth="1"/>
    <col min="5" max="5" width="10.77734375" style="4" customWidth="1"/>
    <col min="6" max="6" width="59.21875" style="6" bestFit="1" customWidth="1"/>
    <col min="7" max="252" width="10.88671875" style="6" bestFit="1" customWidth="1"/>
    <col min="253" max="253" width="15.6640625" bestFit="1" customWidth="1"/>
    <col min="254" max="261" width="10.77734375" bestFit="1" customWidth="1"/>
    <col min="262" max="508" width="10.88671875" bestFit="1" customWidth="1"/>
    <col min="509" max="509" width="15.6640625" bestFit="1" customWidth="1"/>
    <col min="510" max="517" width="10.77734375" bestFit="1" customWidth="1"/>
    <col min="518" max="764" width="10.88671875" bestFit="1" customWidth="1"/>
    <col min="765" max="765" width="15.6640625" bestFit="1" customWidth="1"/>
    <col min="766" max="773" width="10.77734375" bestFit="1" customWidth="1"/>
    <col min="774" max="1020" width="10.88671875" bestFit="1" customWidth="1"/>
    <col min="1021" max="1021" width="15.6640625" bestFit="1" customWidth="1"/>
    <col min="1022" max="1029" width="10.77734375" bestFit="1" customWidth="1"/>
    <col min="1030" max="1276" width="10.88671875" bestFit="1" customWidth="1"/>
    <col min="1277" max="1277" width="15.6640625" bestFit="1" customWidth="1"/>
    <col min="1278" max="1285" width="10.77734375" bestFit="1" customWidth="1"/>
    <col min="1286" max="1532" width="10.88671875" bestFit="1" customWidth="1"/>
    <col min="1533" max="1533" width="15.6640625" bestFit="1" customWidth="1"/>
    <col min="1534" max="1541" width="10.77734375" bestFit="1" customWidth="1"/>
    <col min="1542" max="1788" width="10.88671875" bestFit="1" customWidth="1"/>
    <col min="1789" max="1789" width="15.6640625" bestFit="1" customWidth="1"/>
    <col min="1790" max="1797" width="10.77734375" bestFit="1" customWidth="1"/>
    <col min="1798" max="2044" width="10.88671875" bestFit="1" customWidth="1"/>
    <col min="2045" max="2045" width="15.6640625" bestFit="1" customWidth="1"/>
    <col min="2046" max="2053" width="10.77734375" bestFit="1" customWidth="1"/>
    <col min="2054" max="2300" width="10.88671875" bestFit="1" customWidth="1"/>
    <col min="2301" max="2301" width="15.6640625" bestFit="1" customWidth="1"/>
    <col min="2302" max="2309" width="10.77734375" bestFit="1" customWidth="1"/>
    <col min="2310" max="2556" width="10.88671875" bestFit="1" customWidth="1"/>
    <col min="2557" max="2557" width="15.6640625" bestFit="1" customWidth="1"/>
    <col min="2558" max="2565" width="10.77734375" bestFit="1" customWidth="1"/>
    <col min="2566" max="2812" width="10.88671875" bestFit="1" customWidth="1"/>
    <col min="2813" max="2813" width="15.6640625" bestFit="1" customWidth="1"/>
    <col min="2814" max="2821" width="10.77734375" bestFit="1" customWidth="1"/>
    <col min="2822" max="3068" width="10.88671875" bestFit="1" customWidth="1"/>
    <col min="3069" max="3069" width="15.6640625" bestFit="1" customWidth="1"/>
    <col min="3070" max="3077" width="10.77734375" bestFit="1" customWidth="1"/>
    <col min="3078" max="3324" width="10.88671875" bestFit="1" customWidth="1"/>
    <col min="3325" max="3325" width="15.6640625" bestFit="1" customWidth="1"/>
    <col min="3326" max="3333" width="10.77734375" bestFit="1" customWidth="1"/>
    <col min="3334" max="3580" width="10.88671875" bestFit="1" customWidth="1"/>
    <col min="3581" max="3581" width="15.6640625" bestFit="1" customWidth="1"/>
    <col min="3582" max="3589" width="10.77734375" bestFit="1" customWidth="1"/>
    <col min="3590" max="3836" width="10.88671875" bestFit="1" customWidth="1"/>
    <col min="3837" max="3837" width="15.6640625" bestFit="1" customWidth="1"/>
    <col min="3838" max="3845" width="10.77734375" bestFit="1" customWidth="1"/>
    <col min="3846" max="4092" width="10.88671875" bestFit="1" customWidth="1"/>
    <col min="4093" max="4093" width="15.6640625" bestFit="1" customWidth="1"/>
    <col min="4094" max="4101" width="10.77734375" bestFit="1" customWidth="1"/>
    <col min="4102" max="4348" width="10.88671875" bestFit="1" customWidth="1"/>
    <col min="4349" max="4349" width="15.6640625" bestFit="1" customWidth="1"/>
    <col min="4350" max="4357" width="10.77734375" bestFit="1" customWidth="1"/>
    <col min="4358" max="4604" width="10.88671875" bestFit="1" customWidth="1"/>
    <col min="4605" max="4605" width="15.6640625" bestFit="1" customWidth="1"/>
    <col min="4606" max="4613" width="10.77734375" bestFit="1" customWidth="1"/>
    <col min="4614" max="4860" width="10.88671875" bestFit="1" customWidth="1"/>
    <col min="4861" max="4861" width="15.6640625" bestFit="1" customWidth="1"/>
    <col min="4862" max="4869" width="10.77734375" bestFit="1" customWidth="1"/>
    <col min="4870" max="5116" width="10.88671875" bestFit="1" customWidth="1"/>
    <col min="5117" max="5117" width="15.6640625" bestFit="1" customWidth="1"/>
    <col min="5118" max="5125" width="10.77734375" bestFit="1" customWidth="1"/>
    <col min="5126" max="5372" width="10.88671875" bestFit="1" customWidth="1"/>
    <col min="5373" max="5373" width="15.6640625" bestFit="1" customWidth="1"/>
    <col min="5374" max="5381" width="10.77734375" bestFit="1" customWidth="1"/>
    <col min="5382" max="5628" width="10.88671875" bestFit="1" customWidth="1"/>
    <col min="5629" max="5629" width="15.6640625" bestFit="1" customWidth="1"/>
    <col min="5630" max="5637" width="10.77734375" bestFit="1" customWidth="1"/>
    <col min="5638" max="5884" width="10.88671875" bestFit="1" customWidth="1"/>
    <col min="5885" max="5885" width="15.6640625" bestFit="1" customWidth="1"/>
    <col min="5886" max="5893" width="10.77734375" bestFit="1" customWidth="1"/>
    <col min="5894" max="6140" width="10.88671875" bestFit="1" customWidth="1"/>
    <col min="6141" max="6141" width="15.6640625" bestFit="1" customWidth="1"/>
    <col min="6142" max="6149" width="10.77734375" bestFit="1" customWidth="1"/>
    <col min="6150" max="6396" width="10.88671875" bestFit="1" customWidth="1"/>
    <col min="6397" max="6397" width="15.6640625" bestFit="1" customWidth="1"/>
    <col min="6398" max="6405" width="10.77734375" bestFit="1" customWidth="1"/>
    <col min="6406" max="6652" width="10.88671875" bestFit="1" customWidth="1"/>
    <col min="6653" max="6653" width="15.6640625" bestFit="1" customWidth="1"/>
    <col min="6654" max="6661" width="10.77734375" bestFit="1" customWidth="1"/>
    <col min="6662" max="6908" width="10.88671875" bestFit="1" customWidth="1"/>
    <col min="6909" max="6909" width="15.6640625" bestFit="1" customWidth="1"/>
    <col min="6910" max="6917" width="10.77734375" bestFit="1" customWidth="1"/>
    <col min="6918" max="7164" width="10.88671875" bestFit="1" customWidth="1"/>
    <col min="7165" max="7165" width="15.6640625" bestFit="1" customWidth="1"/>
    <col min="7166" max="7173" width="10.77734375" bestFit="1" customWidth="1"/>
    <col min="7174" max="7420" width="10.88671875" bestFit="1" customWidth="1"/>
    <col min="7421" max="7421" width="15.6640625" bestFit="1" customWidth="1"/>
    <col min="7422" max="7429" width="10.77734375" bestFit="1" customWidth="1"/>
    <col min="7430" max="7676" width="10.88671875" bestFit="1" customWidth="1"/>
    <col min="7677" max="7677" width="15.6640625" bestFit="1" customWidth="1"/>
    <col min="7678" max="7685" width="10.77734375" bestFit="1" customWidth="1"/>
    <col min="7686" max="7932" width="10.88671875" bestFit="1" customWidth="1"/>
    <col min="7933" max="7933" width="15.6640625" bestFit="1" customWidth="1"/>
    <col min="7934" max="7941" width="10.77734375" bestFit="1" customWidth="1"/>
    <col min="7942" max="8188" width="10.88671875" bestFit="1" customWidth="1"/>
    <col min="8189" max="8189" width="15.6640625" bestFit="1" customWidth="1"/>
    <col min="8190" max="8197" width="10.77734375" bestFit="1" customWidth="1"/>
    <col min="8198" max="8444" width="10.88671875" bestFit="1" customWidth="1"/>
    <col min="8445" max="8445" width="15.6640625" bestFit="1" customWidth="1"/>
    <col min="8446" max="8453" width="10.77734375" bestFit="1" customWidth="1"/>
    <col min="8454" max="8700" width="10.88671875" bestFit="1" customWidth="1"/>
    <col min="8701" max="8701" width="15.6640625" bestFit="1" customWidth="1"/>
    <col min="8702" max="8709" width="10.77734375" bestFit="1" customWidth="1"/>
    <col min="8710" max="8956" width="10.88671875" bestFit="1" customWidth="1"/>
    <col min="8957" max="8957" width="15.6640625" bestFit="1" customWidth="1"/>
    <col min="8958" max="8965" width="10.77734375" bestFit="1" customWidth="1"/>
    <col min="8966" max="9212" width="10.88671875" bestFit="1" customWidth="1"/>
    <col min="9213" max="9213" width="15.6640625" bestFit="1" customWidth="1"/>
    <col min="9214" max="9221" width="10.77734375" bestFit="1" customWidth="1"/>
    <col min="9222" max="9468" width="10.88671875" bestFit="1" customWidth="1"/>
    <col min="9469" max="9469" width="15.6640625" bestFit="1" customWidth="1"/>
    <col min="9470" max="9477" width="10.77734375" bestFit="1" customWidth="1"/>
    <col min="9478" max="9724" width="10.88671875" bestFit="1" customWidth="1"/>
    <col min="9725" max="9725" width="15.6640625" bestFit="1" customWidth="1"/>
    <col min="9726" max="9733" width="10.77734375" bestFit="1" customWidth="1"/>
    <col min="9734" max="9980" width="10.88671875" bestFit="1" customWidth="1"/>
    <col min="9981" max="9981" width="15.6640625" bestFit="1" customWidth="1"/>
    <col min="9982" max="9989" width="10.77734375" bestFit="1" customWidth="1"/>
    <col min="9990" max="10236" width="10.88671875" bestFit="1" customWidth="1"/>
    <col min="10237" max="10237" width="15.6640625" bestFit="1" customWidth="1"/>
    <col min="10238" max="10245" width="10.77734375" bestFit="1" customWidth="1"/>
    <col min="10246" max="10492" width="10.88671875" bestFit="1" customWidth="1"/>
    <col min="10493" max="10493" width="15.6640625" bestFit="1" customWidth="1"/>
    <col min="10494" max="10501" width="10.77734375" bestFit="1" customWidth="1"/>
    <col min="10502" max="10748" width="10.88671875" bestFit="1" customWidth="1"/>
    <col min="10749" max="10749" width="15.6640625" bestFit="1" customWidth="1"/>
    <col min="10750" max="10757" width="10.77734375" bestFit="1" customWidth="1"/>
    <col min="10758" max="11004" width="10.88671875" bestFit="1" customWidth="1"/>
    <col min="11005" max="11005" width="15.6640625" bestFit="1" customWidth="1"/>
    <col min="11006" max="11013" width="10.77734375" bestFit="1" customWidth="1"/>
    <col min="11014" max="11260" width="10.88671875" bestFit="1" customWidth="1"/>
    <col min="11261" max="11261" width="15.6640625" bestFit="1" customWidth="1"/>
    <col min="11262" max="11269" width="10.77734375" bestFit="1" customWidth="1"/>
    <col min="11270" max="11516" width="10.88671875" bestFit="1" customWidth="1"/>
    <col min="11517" max="11517" width="15.6640625" bestFit="1" customWidth="1"/>
    <col min="11518" max="11525" width="10.77734375" bestFit="1" customWidth="1"/>
    <col min="11526" max="11772" width="10.88671875" bestFit="1" customWidth="1"/>
    <col min="11773" max="11773" width="15.6640625" bestFit="1" customWidth="1"/>
    <col min="11774" max="11781" width="10.77734375" bestFit="1" customWidth="1"/>
    <col min="11782" max="12028" width="10.88671875" bestFit="1" customWidth="1"/>
    <col min="12029" max="12029" width="15.6640625" bestFit="1" customWidth="1"/>
    <col min="12030" max="12037" width="10.77734375" bestFit="1" customWidth="1"/>
    <col min="12038" max="12284" width="10.88671875" bestFit="1" customWidth="1"/>
    <col min="12285" max="12285" width="15.6640625" bestFit="1" customWidth="1"/>
    <col min="12286" max="12293" width="10.77734375" bestFit="1" customWidth="1"/>
    <col min="12294" max="12540" width="10.88671875" bestFit="1" customWidth="1"/>
    <col min="12541" max="12541" width="15.6640625" bestFit="1" customWidth="1"/>
    <col min="12542" max="12549" width="10.77734375" bestFit="1" customWidth="1"/>
    <col min="12550" max="12796" width="10.88671875" bestFit="1" customWidth="1"/>
    <col min="12797" max="12797" width="15.6640625" bestFit="1" customWidth="1"/>
    <col min="12798" max="12805" width="10.77734375" bestFit="1" customWidth="1"/>
    <col min="12806" max="13052" width="10.88671875" bestFit="1" customWidth="1"/>
    <col min="13053" max="13053" width="15.6640625" bestFit="1" customWidth="1"/>
    <col min="13054" max="13061" width="10.77734375" bestFit="1" customWidth="1"/>
    <col min="13062" max="13308" width="10.88671875" bestFit="1" customWidth="1"/>
    <col min="13309" max="13309" width="15.6640625" bestFit="1" customWidth="1"/>
    <col min="13310" max="13317" width="10.77734375" bestFit="1" customWidth="1"/>
    <col min="13318" max="13564" width="10.88671875" bestFit="1" customWidth="1"/>
    <col min="13565" max="13565" width="15.6640625" bestFit="1" customWidth="1"/>
    <col min="13566" max="13573" width="10.77734375" bestFit="1" customWidth="1"/>
    <col min="13574" max="13820" width="10.88671875" bestFit="1" customWidth="1"/>
    <col min="13821" max="13821" width="15.6640625" bestFit="1" customWidth="1"/>
    <col min="13822" max="13829" width="10.77734375" bestFit="1" customWidth="1"/>
    <col min="13830" max="14076" width="10.88671875" bestFit="1" customWidth="1"/>
    <col min="14077" max="14077" width="15.6640625" bestFit="1" customWidth="1"/>
    <col min="14078" max="14085" width="10.77734375" bestFit="1" customWidth="1"/>
    <col min="14086" max="14332" width="10.88671875" bestFit="1" customWidth="1"/>
    <col min="14333" max="14333" width="15.6640625" bestFit="1" customWidth="1"/>
    <col min="14334" max="14341" width="10.77734375" bestFit="1" customWidth="1"/>
    <col min="14342" max="14588" width="10.88671875" bestFit="1" customWidth="1"/>
    <col min="14589" max="14589" width="15.6640625" bestFit="1" customWidth="1"/>
    <col min="14590" max="14597" width="10.77734375" bestFit="1" customWidth="1"/>
    <col min="14598" max="14844" width="10.88671875" bestFit="1" customWidth="1"/>
    <col min="14845" max="14845" width="15.6640625" bestFit="1" customWidth="1"/>
    <col min="14846" max="14853" width="10.77734375" bestFit="1" customWidth="1"/>
    <col min="14854" max="15100" width="10.88671875" bestFit="1" customWidth="1"/>
    <col min="15101" max="15101" width="15.6640625" bestFit="1" customWidth="1"/>
    <col min="15102" max="15109" width="10.77734375" bestFit="1" customWidth="1"/>
    <col min="15110" max="15356" width="10.88671875" bestFit="1" customWidth="1"/>
    <col min="15357" max="15357" width="15.6640625" bestFit="1" customWidth="1"/>
    <col min="15358" max="15365" width="10.77734375" bestFit="1" customWidth="1"/>
    <col min="15366" max="15612" width="10.88671875" bestFit="1" customWidth="1"/>
    <col min="15613" max="15613" width="15.6640625" bestFit="1" customWidth="1"/>
    <col min="15614" max="15621" width="10.77734375" bestFit="1" customWidth="1"/>
    <col min="15622" max="15868" width="10.88671875" bestFit="1" customWidth="1"/>
    <col min="15869" max="15869" width="15.6640625" bestFit="1" customWidth="1"/>
    <col min="15870" max="15877" width="10.77734375" bestFit="1" customWidth="1"/>
    <col min="15878" max="16124" width="10.88671875" bestFit="1" customWidth="1"/>
    <col min="16125" max="16125" width="15.6640625" bestFit="1" customWidth="1"/>
    <col min="16126" max="16133" width="10.77734375" bestFit="1" customWidth="1"/>
    <col min="16134" max="16380" width="10.88671875" bestFit="1" customWidth="1"/>
    <col min="16381" max="16384" width="10.88671875" customWidth="1"/>
  </cols>
  <sheetData>
    <row r="1" spans="1:12" s="1" customFormat="1" ht="30" x14ac:dyDescent="0.5">
      <c r="A1" s="62" t="s">
        <v>0</v>
      </c>
      <c r="B1" s="62"/>
      <c r="C1" s="62"/>
      <c r="D1" s="62"/>
      <c r="E1" s="62"/>
      <c r="F1" s="62"/>
      <c r="G1" s="62"/>
      <c r="H1" s="62"/>
    </row>
    <row r="2" spans="1:12" s="2" customFormat="1" ht="30" x14ac:dyDescent="0.3">
      <c r="A2" s="61">
        <v>150</v>
      </c>
      <c r="B2" s="61"/>
      <c r="C2" s="61"/>
      <c r="D2" s="61"/>
      <c r="E2" s="61"/>
      <c r="F2" s="61"/>
      <c r="G2" s="61"/>
      <c r="H2" s="61"/>
    </row>
    <row r="3" spans="1:12" s="5" customFormat="1" ht="15.6" x14ac:dyDescent="0.3">
      <c r="A3" s="3" t="s">
        <v>1</v>
      </c>
      <c r="B3" s="4" t="s">
        <v>2</v>
      </c>
      <c r="C3" s="4" t="s">
        <v>3</v>
      </c>
      <c r="D3" s="4" t="s">
        <v>4</v>
      </c>
      <c r="E3" s="4"/>
      <c r="F3" s="7" t="s">
        <v>63</v>
      </c>
      <c r="G3" s="8"/>
      <c r="H3" s="4">
        <f>D31</f>
        <v>10274</v>
      </c>
      <c r="I3" s="9" t="s">
        <v>32</v>
      </c>
    </row>
    <row r="4" spans="1:12" ht="15.6" x14ac:dyDescent="0.3">
      <c r="A4" s="45" t="s">
        <v>5</v>
      </c>
      <c r="B4" s="46">
        <v>100</v>
      </c>
      <c r="C4" s="46">
        <v>22</v>
      </c>
      <c r="D4" s="46">
        <v>122</v>
      </c>
      <c r="F4" s="10" t="s">
        <v>33</v>
      </c>
      <c r="G4" s="11"/>
      <c r="H4" s="12">
        <f>-D6</f>
        <v>-5904</v>
      </c>
      <c r="I4" s="13" t="s">
        <v>34</v>
      </c>
    </row>
    <row r="5" spans="1:12" ht="15.6" x14ac:dyDescent="0.3">
      <c r="A5" s="45" t="s">
        <v>6</v>
      </c>
      <c r="B5" s="46">
        <v>7</v>
      </c>
      <c r="C5" s="46">
        <v>3</v>
      </c>
      <c r="D5" s="46">
        <v>10</v>
      </c>
      <c r="F5" s="10" t="s">
        <v>35</v>
      </c>
      <c r="G5" s="11"/>
      <c r="H5" s="12">
        <f>0</f>
        <v>0</v>
      </c>
      <c r="I5" s="13" t="s">
        <v>36</v>
      </c>
    </row>
    <row r="6" spans="1:12" ht="15.6" x14ac:dyDescent="0.3">
      <c r="A6" s="55" t="s">
        <v>7</v>
      </c>
      <c r="B6" s="56">
        <v>5390</v>
      </c>
      <c r="C6" s="56">
        <v>514</v>
      </c>
      <c r="D6" s="56">
        <v>5904</v>
      </c>
      <c r="F6" s="10"/>
      <c r="G6" s="11"/>
      <c r="H6" s="12">
        <f>-D29</f>
        <v>-64</v>
      </c>
      <c r="I6" s="13" t="s">
        <v>37</v>
      </c>
    </row>
    <row r="7" spans="1:12" ht="15.6" x14ac:dyDescent="0.3">
      <c r="A7" s="45" t="s">
        <v>8</v>
      </c>
      <c r="B7" s="46">
        <v>0</v>
      </c>
      <c r="C7" s="46">
        <v>0</v>
      </c>
      <c r="D7" s="46">
        <v>0</v>
      </c>
      <c r="F7" s="10"/>
      <c r="G7" s="11"/>
      <c r="H7" s="12">
        <f>0</f>
        <v>0</v>
      </c>
      <c r="I7" s="13" t="s">
        <v>38</v>
      </c>
    </row>
    <row r="8" spans="1:12" ht="15.6" x14ac:dyDescent="0.3">
      <c r="A8" s="47" t="s">
        <v>9</v>
      </c>
      <c r="B8" s="48">
        <v>26</v>
      </c>
      <c r="C8" s="48">
        <v>17</v>
      </c>
      <c r="D8" s="48">
        <v>43</v>
      </c>
      <c r="F8" s="14"/>
      <c r="G8" s="14"/>
      <c r="H8" s="15">
        <f>SUM(H3:H7)</f>
        <v>4306</v>
      </c>
      <c r="I8" s="16"/>
    </row>
    <row r="9" spans="1:12" ht="15.6" x14ac:dyDescent="0.3">
      <c r="A9" s="47" t="s">
        <v>10</v>
      </c>
      <c r="B9" s="48">
        <v>4</v>
      </c>
      <c r="C9" s="48">
        <v>0</v>
      </c>
      <c r="D9" s="48">
        <v>4</v>
      </c>
      <c r="F9" s="63" t="s">
        <v>39</v>
      </c>
      <c r="G9" s="64"/>
      <c r="H9" s="12"/>
      <c r="I9" s="16"/>
    </row>
    <row r="10" spans="1:12" ht="15.6" x14ac:dyDescent="0.3">
      <c r="A10" s="47" t="s">
        <v>11</v>
      </c>
      <c r="B10" s="48">
        <v>239</v>
      </c>
      <c r="C10" s="48">
        <v>21</v>
      </c>
      <c r="D10" s="48">
        <v>260</v>
      </c>
      <c r="F10" s="17" t="s">
        <v>40</v>
      </c>
      <c r="G10" s="18">
        <f>SUM(D4:D5,D7,D11,D13)</f>
        <v>132</v>
      </c>
      <c r="H10" s="19"/>
      <c r="I10" s="20"/>
      <c r="L10" s="4"/>
    </row>
    <row r="11" spans="1:12" ht="15.6" x14ac:dyDescent="0.3">
      <c r="A11" s="45" t="s">
        <v>12</v>
      </c>
      <c r="B11" s="46">
        <v>0</v>
      </c>
      <c r="C11" s="46">
        <v>0</v>
      </c>
      <c r="D11" s="46">
        <v>0</v>
      </c>
      <c r="F11" s="21" t="s">
        <v>41</v>
      </c>
      <c r="G11" s="22">
        <f>SUM(D8:D10,D12,D14)</f>
        <v>483</v>
      </c>
      <c r="H11" s="16"/>
      <c r="I11" s="16"/>
    </row>
    <row r="12" spans="1:12" ht="15.6" x14ac:dyDescent="0.3">
      <c r="A12" s="47" t="s">
        <v>13</v>
      </c>
      <c r="B12" s="48">
        <v>5</v>
      </c>
      <c r="C12" s="48">
        <v>4</v>
      </c>
      <c r="D12" s="48">
        <v>9</v>
      </c>
      <c r="F12" s="23" t="s">
        <v>42</v>
      </c>
      <c r="G12" s="24">
        <f>SUM(G10:G11)</f>
        <v>615</v>
      </c>
      <c r="H12" s="16"/>
      <c r="I12" s="16"/>
    </row>
    <row r="13" spans="1:12" ht="15.6" x14ac:dyDescent="0.3">
      <c r="A13" s="45" t="s">
        <v>14</v>
      </c>
      <c r="B13" s="46">
        <v>0</v>
      </c>
      <c r="C13" s="46">
        <v>0</v>
      </c>
      <c r="D13" s="46">
        <v>0</v>
      </c>
      <c r="F13" s="14"/>
      <c r="G13" s="14"/>
      <c r="H13" s="16"/>
      <c r="I13" s="16"/>
    </row>
    <row r="14" spans="1:12" ht="15.6" x14ac:dyDescent="0.3">
      <c r="A14" s="47" t="s">
        <v>64</v>
      </c>
      <c r="B14" s="48">
        <v>83</v>
      </c>
      <c r="C14" s="48">
        <v>84</v>
      </c>
      <c r="D14" s="48">
        <v>167</v>
      </c>
      <c r="F14" s="14"/>
      <c r="G14" s="14"/>
      <c r="H14" s="13"/>
      <c r="I14" s="25"/>
    </row>
    <row r="15" spans="1:12" ht="15.6" x14ac:dyDescent="0.3">
      <c r="A15" s="49" t="s">
        <v>15</v>
      </c>
      <c r="B15" s="50">
        <v>20</v>
      </c>
      <c r="C15" s="50">
        <v>0</v>
      </c>
      <c r="D15" s="50">
        <v>20</v>
      </c>
      <c r="F15" s="65" t="s">
        <v>43</v>
      </c>
      <c r="G15" s="66"/>
      <c r="H15" s="16"/>
      <c r="I15" s="16"/>
    </row>
    <row r="16" spans="1:12" x14ac:dyDescent="0.3">
      <c r="A16" s="51" t="s">
        <v>16</v>
      </c>
      <c r="B16" s="52">
        <v>35</v>
      </c>
      <c r="C16" s="52">
        <v>3</v>
      </c>
      <c r="D16" s="52">
        <v>38</v>
      </c>
      <c r="F16" s="17" t="s">
        <v>40</v>
      </c>
      <c r="G16" s="18">
        <f>SUM(D16:D21,D27:D28)</f>
        <v>3085</v>
      </c>
      <c r="H16" s="13" t="s">
        <v>44</v>
      </c>
      <c r="I16" s="25">
        <f>SUM(0)</f>
        <v>0</v>
      </c>
    </row>
    <row r="17" spans="1:9" ht="15.6" x14ac:dyDescent="0.3">
      <c r="A17" s="51" t="s">
        <v>17</v>
      </c>
      <c r="B17" s="52">
        <v>0</v>
      </c>
      <c r="C17" s="52">
        <v>0</v>
      </c>
      <c r="D17" s="52">
        <v>0</v>
      </c>
      <c r="F17" s="21" t="s">
        <v>41</v>
      </c>
      <c r="G17" s="22">
        <f>SUM(D15,D22:D26)</f>
        <v>587</v>
      </c>
      <c r="H17" s="16"/>
      <c r="I17" s="26"/>
    </row>
    <row r="18" spans="1:9" x14ac:dyDescent="0.3">
      <c r="A18" s="51" t="s">
        <v>18</v>
      </c>
      <c r="B18" s="52">
        <v>33</v>
      </c>
      <c r="C18" s="52">
        <v>4</v>
      </c>
      <c r="D18" s="52">
        <v>37</v>
      </c>
      <c r="F18" s="27" t="s">
        <v>42</v>
      </c>
      <c r="G18" s="28">
        <f>SUM(G16:G17)</f>
        <v>3672</v>
      </c>
      <c r="H18" s="13" t="s">
        <v>45</v>
      </c>
      <c r="I18" s="25">
        <f>SUM(0)</f>
        <v>0</v>
      </c>
    </row>
    <row r="19" spans="1:9" ht="15.6" x14ac:dyDescent="0.3">
      <c r="A19" s="51" t="s">
        <v>19</v>
      </c>
      <c r="B19" s="52">
        <v>2572</v>
      </c>
      <c r="C19" s="52">
        <v>372</v>
      </c>
      <c r="D19" s="52">
        <v>2944</v>
      </c>
      <c r="F19" s="14"/>
      <c r="G19" s="14"/>
      <c r="H19" s="16"/>
      <c r="I19" s="26"/>
    </row>
    <row r="20" spans="1:9" ht="15.6" x14ac:dyDescent="0.3">
      <c r="A20" s="51" t="s">
        <v>20</v>
      </c>
      <c r="B20" s="52">
        <v>32</v>
      </c>
      <c r="C20" s="52">
        <v>10</v>
      </c>
      <c r="D20" s="52">
        <v>42</v>
      </c>
      <c r="F20" s="14"/>
      <c r="G20" s="14"/>
      <c r="H20" s="13" t="s">
        <v>46</v>
      </c>
      <c r="I20" s="25">
        <f>SUM(D15)</f>
        <v>20</v>
      </c>
    </row>
    <row r="21" spans="1:9" ht="15.6" x14ac:dyDescent="0.3">
      <c r="A21" s="51" t="s">
        <v>21</v>
      </c>
      <c r="B21" s="52">
        <v>6</v>
      </c>
      <c r="C21" s="52">
        <v>0</v>
      </c>
      <c r="D21" s="52">
        <v>6</v>
      </c>
      <c r="F21" s="67" t="s">
        <v>47</v>
      </c>
      <c r="G21" s="68"/>
      <c r="H21" s="16"/>
      <c r="I21" s="26"/>
    </row>
    <row r="22" spans="1:9" x14ac:dyDescent="0.3">
      <c r="A22" s="49" t="s">
        <v>22</v>
      </c>
      <c r="B22" s="50">
        <v>30</v>
      </c>
      <c r="C22" s="50">
        <v>5</v>
      </c>
      <c r="D22" s="50">
        <v>35</v>
      </c>
      <c r="F22" s="17" t="s">
        <v>40</v>
      </c>
      <c r="G22" s="18">
        <f>SUM(0)</f>
        <v>0</v>
      </c>
      <c r="H22" s="13" t="s">
        <v>48</v>
      </c>
      <c r="I22" s="25">
        <f>SUM(D16:D20)</f>
        <v>3061</v>
      </c>
    </row>
    <row r="23" spans="1:9" ht="15.6" x14ac:dyDescent="0.3">
      <c r="A23" s="49" t="s">
        <v>23</v>
      </c>
      <c r="B23" s="50">
        <v>27</v>
      </c>
      <c r="C23" s="50">
        <v>2</v>
      </c>
      <c r="D23" s="50">
        <v>29</v>
      </c>
      <c r="F23" s="21" t="s">
        <v>41</v>
      </c>
      <c r="G23" s="22">
        <f>SUM(D30)</f>
        <v>19</v>
      </c>
      <c r="H23" s="16"/>
      <c r="I23" s="26"/>
    </row>
    <row r="24" spans="1:9" x14ac:dyDescent="0.3">
      <c r="A24" s="49" t="s">
        <v>24</v>
      </c>
      <c r="B24" s="50">
        <v>3</v>
      </c>
      <c r="C24" s="50">
        <v>2</v>
      </c>
      <c r="D24" s="50">
        <v>5</v>
      </c>
      <c r="F24" s="29" t="s">
        <v>42</v>
      </c>
      <c r="G24" s="30">
        <f>SUM(G22:G23)</f>
        <v>19</v>
      </c>
      <c r="H24" s="13" t="s">
        <v>49</v>
      </c>
      <c r="I24" s="25">
        <f>SUM(0)</f>
        <v>0</v>
      </c>
    </row>
    <row r="25" spans="1:9" ht="15.6" x14ac:dyDescent="0.3">
      <c r="A25" s="49" t="s">
        <v>25</v>
      </c>
      <c r="B25" s="50">
        <v>426</v>
      </c>
      <c r="C25" s="50">
        <v>26</v>
      </c>
      <c r="D25" s="50">
        <v>452</v>
      </c>
      <c r="F25" s="14"/>
      <c r="G25" s="14"/>
      <c r="H25" s="16"/>
      <c r="I25" s="26"/>
    </row>
    <row r="26" spans="1:9" ht="15.6" x14ac:dyDescent="0.3">
      <c r="A26" s="49" t="s">
        <v>26</v>
      </c>
      <c r="B26" s="50">
        <v>28</v>
      </c>
      <c r="C26" s="50">
        <v>18</v>
      </c>
      <c r="D26" s="50">
        <v>46</v>
      </c>
      <c r="F26" s="14"/>
      <c r="G26" s="14"/>
      <c r="H26" s="13" t="s">
        <v>50</v>
      </c>
      <c r="I26" s="31">
        <f>SUM(D21:D28)</f>
        <v>591</v>
      </c>
    </row>
    <row r="27" spans="1:9" ht="15.6" x14ac:dyDescent="0.3">
      <c r="A27" s="51" t="s">
        <v>27</v>
      </c>
      <c r="B27" s="52">
        <v>3</v>
      </c>
      <c r="C27" s="52">
        <v>4</v>
      </c>
      <c r="D27" s="52">
        <v>7</v>
      </c>
      <c r="F27" s="57" t="s">
        <v>51</v>
      </c>
      <c r="G27" s="58"/>
      <c r="H27" s="16"/>
      <c r="I27" s="26"/>
    </row>
    <row r="28" spans="1:9" ht="15.6" x14ac:dyDescent="0.3">
      <c r="A28" s="51" t="s">
        <v>28</v>
      </c>
      <c r="B28" s="52">
        <v>11</v>
      </c>
      <c r="C28" s="52">
        <v>0</v>
      </c>
      <c r="D28" s="52">
        <v>11</v>
      </c>
      <c r="F28" s="17" t="s">
        <v>42</v>
      </c>
      <c r="G28" s="18">
        <f>SUM(0)</f>
        <v>0</v>
      </c>
      <c r="H28" s="16"/>
      <c r="I28" s="32">
        <f>SUM(I16:I26)</f>
        <v>3672</v>
      </c>
    </row>
    <row r="29" spans="1:9" ht="15.6" x14ac:dyDescent="0.3">
      <c r="A29" s="3" t="s">
        <v>29</v>
      </c>
      <c r="B29" s="4">
        <v>32</v>
      </c>
      <c r="C29" s="4">
        <v>32</v>
      </c>
      <c r="D29" s="4">
        <v>64</v>
      </c>
      <c r="F29" s="33"/>
      <c r="G29" s="14"/>
      <c r="H29" s="16"/>
      <c r="I29" s="16"/>
    </row>
    <row r="30" spans="1:9" ht="15.6" x14ac:dyDescent="0.3">
      <c r="A30" s="53" t="s">
        <v>30</v>
      </c>
      <c r="B30" s="54">
        <v>10</v>
      </c>
      <c r="C30" s="54">
        <v>9</v>
      </c>
      <c r="D30" s="54">
        <v>19</v>
      </c>
      <c r="F30" s="14"/>
      <c r="G30" s="14"/>
      <c r="H30" s="16"/>
      <c r="I30" s="16"/>
    </row>
    <row r="31" spans="1:9" ht="15.6" x14ac:dyDescent="0.3">
      <c r="A31" s="3" t="s">
        <v>31</v>
      </c>
      <c r="B31" s="4">
        <v>9122</v>
      </c>
      <c r="C31" s="4">
        <v>1152</v>
      </c>
      <c r="D31" s="4">
        <v>10274</v>
      </c>
      <c r="F31" s="59" t="s">
        <v>52</v>
      </c>
      <c r="G31" s="60"/>
      <c r="H31" s="16"/>
      <c r="I31" s="16"/>
    </row>
    <row r="32" spans="1:9" ht="15.6" x14ac:dyDescent="0.3">
      <c r="F32" s="17" t="s">
        <v>42</v>
      </c>
      <c r="G32" s="18">
        <v>0</v>
      </c>
      <c r="H32" s="16"/>
      <c r="I32" s="16"/>
    </row>
    <row r="33" spans="6:9" ht="15.6" x14ac:dyDescent="0.3">
      <c r="F33" s="14"/>
      <c r="G33" s="34"/>
      <c r="H33" s="13"/>
      <c r="I33" s="16"/>
    </row>
    <row r="34" spans="6:9" ht="15.6" x14ac:dyDescent="0.3">
      <c r="F34" s="14"/>
      <c r="G34" s="35">
        <f>SUM(G12,G18,G24,G28,G32)</f>
        <v>4306</v>
      </c>
      <c r="H34" s="20"/>
      <c r="I34"/>
    </row>
    <row r="35" spans="6:9" ht="15.6" x14ac:dyDescent="0.3">
      <c r="H35" s="16"/>
      <c r="I35"/>
    </row>
    <row r="36" spans="6:9" ht="15.6" x14ac:dyDescent="0.3">
      <c r="H36" s="16"/>
      <c r="I36"/>
    </row>
    <row r="37" spans="6:9" x14ac:dyDescent="0.3">
      <c r="F37" s="17" t="s">
        <v>53</v>
      </c>
      <c r="G37" s="36"/>
      <c r="H37" s="37"/>
      <c r="I37"/>
    </row>
    <row r="38" spans="6:9" x14ac:dyDescent="0.3">
      <c r="F38" s="17" t="s">
        <v>54</v>
      </c>
      <c r="G38" s="36"/>
      <c r="H38" s="37"/>
      <c r="I38"/>
    </row>
    <row r="39" spans="6:9" x14ac:dyDescent="0.3">
      <c r="F39" s="17"/>
      <c r="G39" s="36"/>
      <c r="H39" s="37"/>
      <c r="I39"/>
    </row>
    <row r="40" spans="6:9" x14ac:dyDescent="0.3">
      <c r="F40" s="38" t="s">
        <v>39</v>
      </c>
      <c r="G40" s="39" t="s">
        <v>55</v>
      </c>
      <c r="H40" s="37"/>
      <c r="I40"/>
    </row>
    <row r="41" spans="6:9" x14ac:dyDescent="0.3">
      <c r="F41" s="29" t="s">
        <v>56</v>
      </c>
      <c r="G41" s="40">
        <f>0</f>
        <v>0</v>
      </c>
      <c r="H41" s="37"/>
      <c r="I41"/>
    </row>
    <row r="42" spans="6:9" x14ac:dyDescent="0.3">
      <c r="F42" s="29" t="s">
        <v>57</v>
      </c>
      <c r="G42" s="40">
        <f>0</f>
        <v>0</v>
      </c>
      <c r="H42" s="37"/>
      <c r="I42"/>
    </row>
    <row r="43" spans="6:9" ht="15.6" x14ac:dyDescent="0.3">
      <c r="F43" s="29" t="s">
        <v>58</v>
      </c>
      <c r="G43" s="40">
        <f>0</f>
        <v>0</v>
      </c>
      <c r="H43" s="16"/>
      <c r="I43"/>
    </row>
    <row r="44" spans="6:9" ht="15.6" x14ac:dyDescent="0.3">
      <c r="F44" s="27" t="s">
        <v>59</v>
      </c>
      <c r="G44" s="41">
        <f>0</f>
        <v>0</v>
      </c>
      <c r="H44" s="16"/>
      <c r="I44"/>
    </row>
    <row r="45" spans="6:9" x14ac:dyDescent="0.3">
      <c r="F45" s="27" t="s">
        <v>60</v>
      </c>
      <c r="G45" s="41">
        <f>SUM(D22:D26)</f>
        <v>567</v>
      </c>
      <c r="H45" s="13"/>
      <c r="I45"/>
    </row>
    <row r="46" spans="6:9" ht="15.6" x14ac:dyDescent="0.3">
      <c r="F46" s="29" t="s">
        <v>61</v>
      </c>
      <c r="G46" s="42">
        <f>SUM(D30)</f>
        <v>19</v>
      </c>
      <c r="H46" s="13"/>
      <c r="I46" s="16"/>
    </row>
    <row r="47" spans="6:9" x14ac:dyDescent="0.3">
      <c r="F47" s="17"/>
      <c r="G47" s="43">
        <f>SUM(G41:G46)</f>
        <v>586</v>
      </c>
      <c r="H47" s="44">
        <f>SUM(G11,G17,G23) -SUM(D8:D10,D12,D14,D15)</f>
        <v>586</v>
      </c>
      <c r="I47" s="13" t="s">
        <v>62</v>
      </c>
    </row>
    <row r="48" spans="6:9" x14ac:dyDescent="0.3">
      <c r="I48"/>
    </row>
  </sheetData>
  <mergeCells count="7">
    <mergeCell ref="F27:G27"/>
    <mergeCell ref="F31:G31"/>
    <mergeCell ref="A2:H2"/>
    <mergeCell ref="A1:H1"/>
    <mergeCell ref="F9:G9"/>
    <mergeCell ref="F15:G15"/>
    <mergeCell ref="F21:G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3A9A26-EA6B-414D-95B7-7C92152F2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6C3EDB-4402-4514-B1ED-D6B457852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F5B785-7193-4B66-9F24-1FDA84F84E7F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2024-01-15T18:19:39Z</dcterms:created>
  <dcterms:modified xsi:type="dcterms:W3CDTF">2024-01-15T21:05:03Z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