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vls.sharepoint.com/sites/WVLS/Shared Documents/Service Areas/Administration/Annual Reports/2023/Circulation to Nonresidents/Pcode4 spreadsheets ready for review/"/>
    </mc:Choice>
  </mc:AlternateContent>
  <xr:revisionPtr revIDLastSave="14" documentId="8_{CF1A2856-6BFF-4355-97B9-4471179DEBE1}" xr6:coauthVersionLast="47" xr6:coauthVersionMax="47" xr10:uidLastSave="{177BC5D8-3EB1-4E2D-A84C-542A6FA9FD8F}"/>
  <bookViews>
    <workbookView xWindow="33600" yWindow="1230" windowWidth="25590" windowHeight="20370" xr2:uid="{E8ECAC57-1D22-43C4-842E-6292967D2BC3}"/>
  </bookViews>
  <sheets>
    <sheet name="Sheet1" sheetId="1" r:id="rId1"/>
  </sheets>
  <definedNames>
    <definedName name="_xlnm._FilterDatabase" localSheetId="0" hidden="1">Sheet1!$A$3:$K$88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" i="1" l="1"/>
  <c r="G45" i="1"/>
  <c r="I26" i="1"/>
  <c r="I24" i="1"/>
  <c r="I22" i="1"/>
  <c r="I20" i="1"/>
  <c r="I18" i="1"/>
  <c r="I16" i="1"/>
  <c r="G10" i="1"/>
  <c r="H7" i="1"/>
  <c r="H6" i="1"/>
  <c r="H4" i="1"/>
  <c r="H3" i="1"/>
  <c r="G28" i="1"/>
  <c r="G22" i="1"/>
  <c r="G24" i="1" s="1"/>
  <c r="G17" i="1"/>
  <c r="G16" i="1"/>
  <c r="G11" i="1"/>
  <c r="G47" i="1"/>
  <c r="I28" i="1"/>
  <c r="H8" i="1" l="1"/>
  <c r="G18" i="1"/>
  <c r="G12" i="1"/>
  <c r="G34" i="1"/>
</calcChain>
</file>

<file path=xl/sharedStrings.xml><?xml version="1.0" encoding="utf-8"?>
<sst xmlns="http://schemas.openxmlformats.org/spreadsheetml/2006/main" count="131" uniqueCount="122">
  <si>
    <t>CIRCULATION ACTIVITY by STAT GROUP (Jan 23-Dec 23)</t>
  </si>
  <si>
    <t>PCODE4</t>
  </si>
  <si>
    <t>CHKOUTS</t>
  </si>
  <si>
    <t>RENEWALS</t>
  </si>
  <si>
    <t>ITEMS CIRC</t>
  </si>
  <si>
    <t>Ccl-Abbotsford, city of</t>
  </si>
  <si>
    <t>Cc-Beaver, twnshp of</t>
  </si>
  <si>
    <t>Cc-Butler, twnshp of</t>
  </si>
  <si>
    <t>Cc-Colby, twnshp of</t>
  </si>
  <si>
    <t>Ccl-Colby, city of</t>
  </si>
  <si>
    <t>Cc-Curtiss, village of</t>
  </si>
  <si>
    <t>Ccl-Dorchester, village of</t>
  </si>
  <si>
    <t>Cc-Eaton, twnshp of</t>
  </si>
  <si>
    <t>Cc-Green Grove, twnshp of</t>
  </si>
  <si>
    <t>Ccl-Greenwood, city of</t>
  </si>
  <si>
    <t>Cc-Hendren, twnshp of</t>
  </si>
  <si>
    <t>Cc-Hoard, twnshp of</t>
  </si>
  <si>
    <t>Cc-Hixon, twnshp of</t>
  </si>
  <si>
    <t>Ccl-Loyal, city of</t>
  </si>
  <si>
    <t>Cc-Longwood, twnshp of</t>
  </si>
  <si>
    <t>Cc-Mayville, twnshp of</t>
  </si>
  <si>
    <t>Cc-Mentor, twnshp of</t>
  </si>
  <si>
    <t>Ccl-Neillsville, city of</t>
  </si>
  <si>
    <t>Ccl-Owen, city of</t>
  </si>
  <si>
    <t>Cc-Pine Valley, twnshp of</t>
  </si>
  <si>
    <t>Cc-Reseburg, twnshp of</t>
  </si>
  <si>
    <t>Cc-Sherman, twnshp of</t>
  </si>
  <si>
    <t>Ccl-Thorp, city of</t>
  </si>
  <si>
    <t>Cc-Unity, twnshp of</t>
  </si>
  <si>
    <t>Cc-Unity, village of</t>
  </si>
  <si>
    <t>Cc-Warner, twnshp of</t>
  </si>
  <si>
    <t>Ccl-Withee, village of</t>
  </si>
  <si>
    <t>Fcl-Laona, twnshp of</t>
  </si>
  <si>
    <t>Fcl-Wabeno, twnshp of</t>
  </si>
  <si>
    <t>Lcl-Antigo, city of</t>
  </si>
  <si>
    <t>Lcl-Antigo, twnshp of</t>
  </si>
  <si>
    <t>Lcl-Polar, twnship of</t>
  </si>
  <si>
    <t>Lil-Merrill, city of</t>
  </si>
  <si>
    <t>Li-Scott, twnshp of</t>
  </si>
  <si>
    <t>Mcl-Abby, city of in MaraCnty</t>
  </si>
  <si>
    <t>Mcl-Athens, village of</t>
  </si>
  <si>
    <t>Mcl-Bern, twnshp of</t>
  </si>
  <si>
    <t>Mcl-Brighton, twnshp of</t>
  </si>
  <si>
    <t>Mcl-Colby, city of in MaraCnty</t>
  </si>
  <si>
    <t>Mcl-Edgar, village of</t>
  </si>
  <si>
    <t>Mcl-Eau Pleine, twnshp of</t>
  </si>
  <si>
    <t>Mcl-Emmet, twnshp of</t>
  </si>
  <si>
    <t>Mcl-Frankfort, twnshp of</t>
  </si>
  <si>
    <t>Mcl-Halsey, twnshp of</t>
  </si>
  <si>
    <t>Mcl-Holton, twnshp of</t>
  </si>
  <si>
    <t>Mcl-Hull, twnshp of</t>
  </si>
  <si>
    <t>Mcl-Johnson, twnshp of</t>
  </si>
  <si>
    <t>Mcl-Knowlton, twnshp of</t>
  </si>
  <si>
    <t>Mcl-Kronenwetter, village of</t>
  </si>
  <si>
    <t>Mcl-McMillan, twnshp of</t>
  </si>
  <si>
    <t>Mcl-Reid, twnshp of</t>
  </si>
  <si>
    <t>Mcl-Rietbrock, twnshp of</t>
  </si>
  <si>
    <t>Mcl-Rib Mountain, twnshp of</t>
  </si>
  <si>
    <t>Mcl-Spencer, village of</t>
  </si>
  <si>
    <t>Mcl-Spencer, twnshp of</t>
  </si>
  <si>
    <t>Mcl-Unity, village of</t>
  </si>
  <si>
    <t>Mcl-Wausau, city of</t>
  </si>
  <si>
    <t>Mcl-Wausau, twnshp of</t>
  </si>
  <si>
    <t>Mcl-Weston, village of</t>
  </si>
  <si>
    <t>Mcl- Wien, twnshp of</t>
  </si>
  <si>
    <t>Ocl-Minocqua, twnshp of</t>
  </si>
  <si>
    <t>Ocl-Pelican, twnshp of</t>
  </si>
  <si>
    <t>Ocl-Pine Lake, twnshp of</t>
  </si>
  <si>
    <t>Ocl-Three Lakes, twnshp of</t>
  </si>
  <si>
    <t>Oc-Woodruff, twnshp of</t>
  </si>
  <si>
    <t>Tcl-Medford, city of</t>
  </si>
  <si>
    <t>Tc-Deer Creek, twnshp of</t>
  </si>
  <si>
    <t>Tc-Goodrich, twnshp of</t>
  </si>
  <si>
    <t>Tc-Hammel, twnshp of</t>
  </si>
  <si>
    <t>Tc-Holway, twnshp of</t>
  </si>
  <si>
    <t>Tc-Little Black, twnshp of</t>
  </si>
  <si>
    <t>Tc-Maplehurst, twnshp of</t>
  </si>
  <si>
    <t>Tc-Medford, twnshp of</t>
  </si>
  <si>
    <t>Tcl-Westboro, twnshp of</t>
  </si>
  <si>
    <t>Tcl-Gilman, village of</t>
  </si>
  <si>
    <t>Tcl-Stetsonville, village of</t>
  </si>
  <si>
    <t>WI-Grant County</t>
  </si>
  <si>
    <t>Wcl-Marshfield, city</t>
  </si>
  <si>
    <t>Interlibrary Loan</t>
  </si>
  <si>
    <t>Chcl-Stanley, city of</t>
  </si>
  <si>
    <t>Prc-Knox, twnshp of</t>
  </si>
  <si>
    <t>Vcl-Washington, twnshp of</t>
  </si>
  <si>
    <t>Eccl-Augusta, city of</t>
  </si>
  <si>
    <t>Total</t>
  </si>
  <si>
    <t xml:space="preserve">Total Circ </t>
  </si>
  <si>
    <t>Nonresident Circulations</t>
  </si>
  <si>
    <t>Circ to Local Libraried Patrons (enter as negative value)</t>
  </si>
  <si>
    <t>In 2023</t>
  </si>
  <si>
    <t>WVLS Cataloging (enter as negative value)</t>
  </si>
  <si>
    <t>ILL (enter as negative value)</t>
  </si>
  <si>
    <t xml:space="preserve">TBD (enter as negative value) </t>
  </si>
  <si>
    <t>County</t>
  </si>
  <si>
    <t>With Library</t>
  </si>
  <si>
    <t>W/O Library</t>
  </si>
  <si>
    <t>TOTAL</t>
  </si>
  <si>
    <t>System County</t>
  </si>
  <si>
    <t>Forest</t>
  </si>
  <si>
    <t>Langlade</t>
  </si>
  <si>
    <t>Lincoln</t>
  </si>
  <si>
    <t>Adjacent Nonsystem County</t>
  </si>
  <si>
    <t>Marathon</t>
  </si>
  <si>
    <t>Oneida</t>
  </si>
  <si>
    <t>Taylor</t>
  </si>
  <si>
    <t>Wisconsin</t>
  </si>
  <si>
    <t>Out of State</t>
  </si>
  <si>
    <t>Question #9 Circulations to Nonresidents Living in an</t>
  </si>
  <si>
    <t>Adjacent County Who Do Not Have a Local Library</t>
  </si>
  <si>
    <t>Circ</t>
  </si>
  <si>
    <t>Chippewa</t>
  </si>
  <si>
    <t>Eau Claire</t>
  </si>
  <si>
    <t>Jackson</t>
  </si>
  <si>
    <t xml:space="preserve">Marathon </t>
  </si>
  <si>
    <t xml:space="preserve">Taylor </t>
  </si>
  <si>
    <t>Wood</t>
  </si>
  <si>
    <t>All W/O minus Clark, Forest, Langlade, Lincoln, Oneida</t>
  </si>
  <si>
    <t>ABBOTSFORD</t>
  </si>
  <si>
    <t>Cc-Withee, twnshp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</si>
</sst>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__"/>
    <numFmt numFmtId="165" formatCode="0.0%__"/>
  </numFmts>
  <fonts count="10" x14ac:knownFonts="1">
    <font>
      <sz val="11"/>
      <color theme="1"/>
      <name val="Calibri"/>
      <family val="2"/>
      <scheme val="minor"/>
    </font>
    <font>
      <sz val="18"/>
      <color indexed="43"/>
      <name val="Arial"/>
      <family val="2"/>
    </font>
    <font>
      <sz val="24"/>
      <name val="Arial"/>
      <family val="2"/>
    </font>
    <font>
      <sz val="11"/>
      <color indexed="9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164" fontId="4" fillId="0" borderId="0" xfId="0" applyNumberFormat="1" applyFont="1"/>
    <xf numFmtId="165" fontId="4" fillId="0" borderId="0" xfId="0" applyNumberFormat="1" applyFont="1"/>
    <xf numFmtId="0" fontId="5" fillId="0" borderId="0" xfId="0" applyFont="1" applyAlignment="1">
      <alignment horizontal="center" wrapText="1"/>
    </xf>
    <xf numFmtId="0" fontId="4" fillId="0" borderId="0" xfId="0" applyFont="1"/>
    <xf numFmtId="0" fontId="6" fillId="0" borderId="0" xfId="1" applyFont="1" applyAlignment="1">
      <alignment horizontal="center" wrapText="1"/>
    </xf>
    <xf numFmtId="0" fontId="5" fillId="0" borderId="0" xfId="1" applyAlignment="1">
      <alignment horizontal="center" wrapText="1"/>
    </xf>
    <xf numFmtId="0" fontId="5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Alignment="1">
      <alignment vertical="center"/>
    </xf>
    <xf numFmtId="38" fontId="4" fillId="0" borderId="0" xfId="1" applyNumberFormat="1" applyFont="1"/>
    <xf numFmtId="0" fontId="4" fillId="0" borderId="0" xfId="1" applyFont="1"/>
    <xf numFmtId="0" fontId="5" fillId="0" borderId="0" xfId="1" applyAlignment="1">
      <alignment horizontal="left"/>
    </xf>
    <xf numFmtId="38" fontId="7" fillId="2" borderId="0" xfId="1" applyNumberFormat="1" applyFont="1" applyFill="1"/>
    <xf numFmtId="0" fontId="5" fillId="0" borderId="0" xfId="1"/>
    <xf numFmtId="0" fontId="7" fillId="0" borderId="0" xfId="1" applyFont="1" applyAlignment="1">
      <alignment horizontal="left"/>
    </xf>
    <xf numFmtId="164" fontId="7" fillId="0" borderId="0" xfId="1" applyNumberFormat="1" applyFont="1" applyAlignment="1">
      <alignment horizontal="left"/>
    </xf>
    <xf numFmtId="164" fontId="5" fillId="0" borderId="0" xfId="1" applyNumberFormat="1"/>
    <xf numFmtId="0" fontId="8" fillId="0" borderId="0" xfId="1" applyFont="1" applyAlignment="1">
      <alignment horizontal="left"/>
    </xf>
    <xf numFmtId="164" fontId="8" fillId="0" borderId="0" xfId="1" applyNumberFormat="1" applyFont="1" applyAlignment="1">
      <alignment horizontal="left"/>
    </xf>
    <xf numFmtId="0" fontId="7" fillId="3" borderId="0" xfId="1" applyFont="1" applyFill="1" applyAlignment="1">
      <alignment horizontal="left"/>
    </xf>
    <xf numFmtId="164" fontId="7" fillId="3" borderId="0" xfId="1" applyNumberFormat="1" applyFont="1" applyFill="1" applyAlignment="1">
      <alignment horizontal="left"/>
    </xf>
    <xf numFmtId="3" fontId="4" fillId="0" borderId="0" xfId="1" applyNumberFormat="1" applyFont="1"/>
    <xf numFmtId="3" fontId="5" fillId="0" borderId="0" xfId="1" applyNumberFormat="1"/>
    <xf numFmtId="0" fontId="7" fillId="4" borderId="0" xfId="1" applyFont="1" applyFill="1" applyAlignment="1">
      <alignment horizontal="left"/>
    </xf>
    <xf numFmtId="164" fontId="7" fillId="4" borderId="0" xfId="1" applyNumberFormat="1" applyFont="1" applyFill="1" applyAlignment="1">
      <alignment horizontal="left"/>
    </xf>
    <xf numFmtId="0" fontId="7" fillId="5" borderId="0" xfId="1" applyFont="1" applyFill="1" applyAlignment="1">
      <alignment horizontal="left"/>
    </xf>
    <xf numFmtId="164" fontId="7" fillId="5" borderId="0" xfId="1" applyNumberFormat="1" applyFont="1" applyFill="1" applyAlignment="1">
      <alignment horizontal="left"/>
    </xf>
    <xf numFmtId="3" fontId="4" fillId="0" borderId="1" xfId="1" applyNumberFormat="1" applyFont="1" applyBorder="1"/>
    <xf numFmtId="38" fontId="7" fillId="4" borderId="0" xfId="1" applyNumberFormat="1" applyFont="1" applyFill="1"/>
    <xf numFmtId="164" fontId="4" fillId="0" borderId="0" xfId="1" applyNumberFormat="1" applyFont="1" applyAlignment="1">
      <alignment horizontal="left"/>
    </xf>
    <xf numFmtId="0" fontId="4" fillId="0" borderId="1" xfId="1" applyFont="1" applyBorder="1" applyAlignment="1">
      <alignment horizontal="left"/>
    </xf>
    <xf numFmtId="164" fontId="7" fillId="2" borderId="0" xfId="1" applyNumberFormat="1" applyFont="1" applyFill="1" applyAlignment="1">
      <alignment horizontal="left"/>
    </xf>
    <xf numFmtId="0" fontId="7" fillId="0" borderId="0" xfId="1" applyFont="1" applyAlignment="1">
      <alignment horizontal="right"/>
    </xf>
    <xf numFmtId="0" fontId="7" fillId="0" borderId="0" xfId="1" applyFont="1"/>
    <xf numFmtId="0" fontId="7" fillId="0" borderId="1" xfId="1" applyFont="1" applyBorder="1" applyAlignment="1">
      <alignment horizontal="left"/>
    </xf>
    <xf numFmtId="0" fontId="7" fillId="0" borderId="1" xfId="1" applyFont="1" applyBorder="1" applyAlignment="1">
      <alignment horizontal="right"/>
    </xf>
    <xf numFmtId="164" fontId="8" fillId="5" borderId="0" xfId="1" applyNumberFormat="1" applyFont="1" applyFill="1" applyAlignment="1">
      <alignment horizontal="right"/>
    </xf>
    <xf numFmtId="164" fontId="8" fillId="4" borderId="0" xfId="1" applyNumberFormat="1" applyFont="1" applyFill="1" applyAlignment="1">
      <alignment horizontal="right"/>
    </xf>
    <xf numFmtId="164" fontId="8" fillId="5" borderId="1" xfId="1" applyNumberFormat="1" applyFont="1" applyFill="1" applyBorder="1" applyAlignment="1">
      <alignment horizontal="right"/>
    </xf>
    <xf numFmtId="164" fontId="8" fillId="0" borderId="0" xfId="1" applyNumberFormat="1" applyFont="1" applyAlignment="1">
      <alignment horizontal="right"/>
    </xf>
    <xf numFmtId="164" fontId="4" fillId="0" borderId="0" xfId="1" applyNumberFormat="1" applyFont="1"/>
    <xf numFmtId="0" fontId="4" fillId="3" borderId="0" xfId="0" applyFont="1" applyFill="1" applyAlignment="1">
      <alignment horizontal="left"/>
    </xf>
    <xf numFmtId="164" fontId="4" fillId="3" borderId="0" xfId="0" applyNumberFormat="1" applyFont="1" applyFill="1"/>
    <xf numFmtId="0" fontId="4" fillId="4" borderId="0" xfId="0" applyFont="1" applyFill="1" applyAlignment="1">
      <alignment horizontal="left"/>
    </xf>
    <xf numFmtId="164" fontId="4" fillId="4" borderId="0" xfId="0" applyNumberFormat="1" applyFont="1" applyFill="1"/>
    <xf numFmtId="0" fontId="4" fillId="5" borderId="0" xfId="0" applyFont="1" applyFill="1" applyAlignment="1">
      <alignment horizontal="left"/>
    </xf>
    <xf numFmtId="164" fontId="4" fillId="5" borderId="0" xfId="0" applyNumberFormat="1" applyFont="1" applyFill="1"/>
    <xf numFmtId="0" fontId="4" fillId="9" borderId="0" xfId="0" applyFont="1" applyFill="1" applyAlignment="1">
      <alignment horizontal="left"/>
    </xf>
    <xf numFmtId="164" fontId="4" fillId="9" borderId="0" xfId="0" applyNumberFormat="1" applyFont="1" applyFill="1"/>
    <xf numFmtId="0" fontId="9" fillId="3" borderId="0" xfId="0" applyFont="1" applyFill="1" applyAlignment="1">
      <alignment horizontal="left"/>
    </xf>
    <xf numFmtId="164" fontId="9" fillId="3" borderId="0" xfId="0" applyNumberFormat="1" applyFont="1" applyFill="1"/>
    <xf numFmtId="0" fontId="9" fillId="4" borderId="0" xfId="0" applyFont="1" applyFill="1" applyAlignment="1">
      <alignment horizontal="left"/>
    </xf>
    <xf numFmtId="164" fontId="9" fillId="4" borderId="0" xfId="0" applyNumberFormat="1" applyFont="1" applyFill="1"/>
    <xf numFmtId="164" fontId="0" fillId="0" borderId="0" xfId="0" applyNumberFormat="1"/>
    <xf numFmtId="0" fontId="7" fillId="7" borderId="0" xfId="1" applyFont="1" applyFill="1" applyAlignment="1">
      <alignment horizontal="left" vertical="center"/>
    </xf>
    <xf numFmtId="0" fontId="6" fillId="7" borderId="0" xfId="1" applyFont="1" applyFill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/>
    </xf>
    <xf numFmtId="0" fontId="7" fillId="4" borderId="0" xfId="1" applyFont="1" applyFill="1" applyAlignment="1">
      <alignment horizontal="left" vertical="center"/>
    </xf>
    <xf numFmtId="0" fontId="6" fillId="4" borderId="0" xfId="1" applyFont="1" applyFill="1" applyAlignment="1">
      <alignment horizontal="left" vertical="center"/>
    </xf>
    <xf numFmtId="0" fontId="7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left" vertical="center"/>
    </xf>
    <xf numFmtId="0" fontId="7" fillId="6" borderId="0" xfId="1" applyFont="1" applyFill="1" applyAlignment="1">
      <alignment horizontal="left" vertical="center"/>
    </xf>
    <xf numFmtId="0" fontId="6" fillId="6" borderId="0" xfId="1" applyFont="1" applyFill="1" applyAlignment="1">
      <alignment horizontal="left" vertical="center"/>
    </xf>
  </cellXfs>
  <cellStyles count="2">
    <cellStyle name="Normal" xfId="0" builtinId="0"/>
    <cellStyle name="Normal 2" xfId="1" xr:uid="{BF7B05E8-5CC0-4B90-9A59-8AEDD63E22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30913-C4AA-46BE-81E8-43AABB403906}">
  <dimension ref="A1:L88"/>
  <sheetViews>
    <sheetView tabSelected="1" topLeftCell="A18" workbookViewId="0">
      <selection activeCell="A30" sqref="A30"/>
    </sheetView>
  </sheetViews>
  <sheetFormatPr defaultRowHeight="14.4" x14ac:dyDescent="0.3"/>
  <cols>
    <col min="1" max="1" width="30.21875" customWidth="1"/>
    <col min="2" max="2" width="10.33203125" bestFit="1" customWidth="1"/>
    <col min="3" max="3" width="11.77734375" bestFit="1" customWidth="1"/>
    <col min="4" max="4" width="12.6640625" bestFit="1" customWidth="1"/>
    <col min="6" max="6" width="25.77734375" style="4" bestFit="1" customWidth="1"/>
    <col min="7" max="7" width="10.77734375" style="4" bestFit="1" customWidth="1"/>
    <col min="8" max="8" width="10.77734375" style="5" bestFit="1" customWidth="1"/>
    <col min="9" max="11" width="10.88671875" style="7" bestFit="1" customWidth="1"/>
  </cols>
  <sheetData>
    <row r="1" spans="1:12" ht="30" x14ac:dyDescent="0.5">
      <c r="A1" s="61" t="s">
        <v>0</v>
      </c>
      <c r="B1" s="61"/>
      <c r="C1" s="61"/>
      <c r="D1" s="61"/>
      <c r="E1" s="61"/>
      <c r="F1" s="61"/>
      <c r="G1" s="61"/>
      <c r="H1" s="61"/>
      <c r="I1" s="1"/>
      <c r="J1" s="1"/>
      <c r="K1" s="1"/>
    </row>
    <row r="2" spans="1:12" ht="30" x14ac:dyDescent="0.3">
      <c r="A2" s="60">
        <v>90</v>
      </c>
      <c r="B2" s="60"/>
      <c r="C2" s="60"/>
      <c r="D2" s="60"/>
      <c r="E2" s="60"/>
      <c r="F2" s="60"/>
      <c r="G2" s="60"/>
      <c r="H2" s="60"/>
      <c r="I2" s="2"/>
      <c r="J2" s="2"/>
      <c r="K2" s="2"/>
    </row>
    <row r="3" spans="1:12" ht="15.6" x14ac:dyDescent="0.3">
      <c r="A3" s="3" t="s">
        <v>1</v>
      </c>
      <c r="B3" s="4" t="s">
        <v>2</v>
      </c>
      <c r="C3" s="4" t="s">
        <v>3</v>
      </c>
      <c r="D3" s="4" t="s">
        <v>4</v>
      </c>
      <c r="E3" s="6"/>
      <c r="F3" s="8" t="s">
        <v>120</v>
      </c>
      <c r="G3" s="9"/>
      <c r="H3" s="4">
        <f>D88</f>
        <v>19871</v>
      </c>
      <c r="I3" s="10" t="s">
        <v>89</v>
      </c>
      <c r="J3" s="6"/>
      <c r="K3" s="6"/>
    </row>
    <row r="4" spans="1:12" ht="15.6" x14ac:dyDescent="0.3">
      <c r="A4" s="3" t="s">
        <v>5</v>
      </c>
      <c r="B4" s="4">
        <v>6853</v>
      </c>
      <c r="C4" s="4">
        <v>1310</v>
      </c>
      <c r="D4" s="4">
        <v>8163</v>
      </c>
      <c r="E4" s="7"/>
      <c r="F4" s="11" t="s">
        <v>90</v>
      </c>
      <c r="G4" s="12"/>
      <c r="H4" s="13">
        <f>-SUM(D4)</f>
        <v>-8163</v>
      </c>
      <c r="I4" s="14" t="s">
        <v>91</v>
      </c>
    </row>
    <row r="5" spans="1:12" ht="15.6" x14ac:dyDescent="0.3">
      <c r="A5" s="53" t="s">
        <v>6</v>
      </c>
      <c r="B5" s="54">
        <v>65</v>
      </c>
      <c r="C5" s="54">
        <v>33</v>
      </c>
      <c r="D5" s="54">
        <v>98</v>
      </c>
      <c r="E5" s="7"/>
      <c r="F5" s="11" t="s">
        <v>92</v>
      </c>
      <c r="G5" s="12"/>
      <c r="H5" s="13">
        <v>0</v>
      </c>
      <c r="I5" s="14" t="s">
        <v>93</v>
      </c>
    </row>
    <row r="6" spans="1:12" ht="15.6" x14ac:dyDescent="0.3">
      <c r="A6" s="53" t="s">
        <v>7</v>
      </c>
      <c r="B6" s="54">
        <v>89</v>
      </c>
      <c r="C6" s="54">
        <v>58</v>
      </c>
      <c r="D6" s="54">
        <v>147</v>
      </c>
      <c r="E6" s="7"/>
      <c r="F6" s="11"/>
      <c r="G6" s="12"/>
      <c r="H6" s="13">
        <f>-SUM(D83)</f>
        <v>-322</v>
      </c>
      <c r="I6" s="14" t="s">
        <v>94</v>
      </c>
    </row>
    <row r="7" spans="1:12" ht="15.6" x14ac:dyDescent="0.3">
      <c r="A7" s="53" t="s">
        <v>8</v>
      </c>
      <c r="B7" s="54">
        <v>505</v>
      </c>
      <c r="C7" s="54">
        <v>192</v>
      </c>
      <c r="D7" s="54">
        <v>697</v>
      </c>
      <c r="E7" s="7"/>
      <c r="F7" s="11"/>
      <c r="G7" s="12"/>
      <c r="H7" s="13">
        <f>0</f>
        <v>0</v>
      </c>
      <c r="I7" s="14" t="s">
        <v>95</v>
      </c>
    </row>
    <row r="8" spans="1:12" ht="15.6" x14ac:dyDescent="0.3">
      <c r="A8" s="45" t="s">
        <v>9</v>
      </c>
      <c r="B8" s="46">
        <v>76</v>
      </c>
      <c r="C8" s="46">
        <v>1</v>
      </c>
      <c r="D8" s="46">
        <v>77</v>
      </c>
      <c r="E8" s="7"/>
      <c r="F8" s="15"/>
      <c r="G8" s="15"/>
      <c r="H8" s="16">
        <f>SUM(H3:H7)</f>
        <v>11386</v>
      </c>
      <c r="I8" s="17"/>
    </row>
    <row r="9" spans="1:12" ht="15.6" x14ac:dyDescent="0.3">
      <c r="A9" s="53" t="s">
        <v>10</v>
      </c>
      <c r="B9" s="54">
        <v>344</v>
      </c>
      <c r="C9" s="54">
        <v>76</v>
      </c>
      <c r="D9" s="54">
        <v>420</v>
      </c>
      <c r="E9" s="7"/>
      <c r="F9" s="62" t="s">
        <v>96</v>
      </c>
      <c r="G9" s="63"/>
      <c r="H9" s="13"/>
      <c r="I9" s="17"/>
    </row>
    <row r="10" spans="1:12" x14ac:dyDescent="0.3">
      <c r="A10" s="45" t="s">
        <v>11</v>
      </c>
      <c r="B10" s="46">
        <v>155</v>
      </c>
      <c r="C10" s="46">
        <v>24</v>
      </c>
      <c r="D10" s="46">
        <v>179</v>
      </c>
      <c r="E10" s="7"/>
      <c r="F10" s="18" t="s">
        <v>97</v>
      </c>
      <c r="G10" s="19">
        <f>SUM(D8,D10,D13,D17,D21,D22,D26,D31)</f>
        <v>930</v>
      </c>
      <c r="H10" s="14"/>
      <c r="I10" s="25"/>
      <c r="L10" s="57"/>
    </row>
    <row r="11" spans="1:12" ht="15.6" x14ac:dyDescent="0.3">
      <c r="A11" s="53" t="s">
        <v>12</v>
      </c>
      <c r="B11" s="54">
        <v>23</v>
      </c>
      <c r="C11" s="54">
        <v>0</v>
      </c>
      <c r="D11" s="54">
        <v>23</v>
      </c>
      <c r="E11" s="7"/>
      <c r="F11" s="21" t="s">
        <v>98</v>
      </c>
      <c r="G11" s="22">
        <f>SUM(D5:D7,D9,D11:D12,D14:D16,D18:D20,D23:D25,D27:D30)</f>
        <v>3931</v>
      </c>
      <c r="H11" s="17"/>
      <c r="I11" s="17"/>
    </row>
    <row r="12" spans="1:12" ht="15.6" x14ac:dyDescent="0.3">
      <c r="A12" s="53" t="s">
        <v>13</v>
      </c>
      <c r="B12" s="54">
        <v>352</v>
      </c>
      <c r="C12" s="54">
        <v>40</v>
      </c>
      <c r="D12" s="54">
        <v>392</v>
      </c>
      <c r="E12" s="7"/>
      <c r="F12" s="23" t="s">
        <v>99</v>
      </c>
      <c r="G12" s="24">
        <f>SUM(G10:G11)</f>
        <v>4861</v>
      </c>
      <c r="H12" s="17"/>
      <c r="I12" s="17"/>
    </row>
    <row r="13" spans="1:12" ht="15.6" x14ac:dyDescent="0.3">
      <c r="A13" s="45" t="s">
        <v>14</v>
      </c>
      <c r="B13" s="46">
        <v>10</v>
      </c>
      <c r="C13" s="46">
        <v>0</v>
      </c>
      <c r="D13" s="46">
        <v>10</v>
      </c>
      <c r="E13" s="7"/>
      <c r="F13" s="15"/>
      <c r="G13" s="15"/>
      <c r="H13" s="17"/>
      <c r="I13" s="17"/>
    </row>
    <row r="14" spans="1:12" ht="15.6" x14ac:dyDescent="0.3">
      <c r="A14" s="53" t="s">
        <v>15</v>
      </c>
      <c r="B14" s="54">
        <v>15</v>
      </c>
      <c r="C14" s="54">
        <v>4</v>
      </c>
      <c r="D14" s="54">
        <v>19</v>
      </c>
      <c r="E14" s="7"/>
      <c r="F14" s="15"/>
      <c r="G14" s="15"/>
      <c r="H14" s="14"/>
      <c r="I14" s="25"/>
    </row>
    <row r="15" spans="1:12" ht="15.6" x14ac:dyDescent="0.3">
      <c r="A15" s="53" t="s">
        <v>16</v>
      </c>
      <c r="B15" s="54">
        <v>44</v>
      </c>
      <c r="C15" s="54">
        <v>7</v>
      </c>
      <c r="D15" s="54">
        <v>51</v>
      </c>
      <c r="E15" s="7"/>
      <c r="F15" s="64" t="s">
        <v>100</v>
      </c>
      <c r="G15" s="65"/>
      <c r="H15" s="17"/>
      <c r="I15" s="17"/>
    </row>
    <row r="16" spans="1:12" x14ac:dyDescent="0.3">
      <c r="A16" s="53" t="s">
        <v>17</v>
      </c>
      <c r="B16" s="54">
        <v>32</v>
      </c>
      <c r="C16" s="54">
        <v>8</v>
      </c>
      <c r="D16" s="54">
        <v>40</v>
      </c>
      <c r="E16" s="7"/>
      <c r="F16" s="18" t="s">
        <v>97</v>
      </c>
      <c r="G16" s="19">
        <f>SUM(D32:D37,D39:D68,D70,D78:D80)</f>
        <v>5721</v>
      </c>
      <c r="H16" s="14" t="s">
        <v>101</v>
      </c>
      <c r="I16" s="25">
        <f>SUM(D32:D33)</f>
        <v>2</v>
      </c>
    </row>
    <row r="17" spans="1:9" ht="15.6" x14ac:dyDescent="0.3">
      <c r="A17" s="45" t="s">
        <v>18</v>
      </c>
      <c r="B17" s="46">
        <v>12</v>
      </c>
      <c r="C17" s="46">
        <v>0</v>
      </c>
      <c r="D17" s="46">
        <v>12</v>
      </c>
      <c r="E17" s="7"/>
      <c r="F17" s="21" t="s">
        <v>98</v>
      </c>
      <c r="G17" s="22">
        <f>SUM(D38,D69,D71:D77)</f>
        <v>692</v>
      </c>
      <c r="H17" s="17"/>
      <c r="I17" s="26"/>
    </row>
    <row r="18" spans="1:9" x14ac:dyDescent="0.3">
      <c r="A18" s="53" t="s">
        <v>19</v>
      </c>
      <c r="B18" s="54">
        <v>177</v>
      </c>
      <c r="C18" s="54">
        <v>27</v>
      </c>
      <c r="D18" s="54">
        <v>204</v>
      </c>
      <c r="E18" s="7"/>
      <c r="F18" s="27" t="s">
        <v>99</v>
      </c>
      <c r="G18" s="28">
        <f>SUM(G16:G17)</f>
        <v>6413</v>
      </c>
      <c r="H18" s="14" t="s">
        <v>102</v>
      </c>
      <c r="I18" s="25">
        <f>SUM(D34:D36)</f>
        <v>0</v>
      </c>
    </row>
    <row r="19" spans="1:9" ht="15.6" x14ac:dyDescent="0.3">
      <c r="A19" s="53" t="s">
        <v>20</v>
      </c>
      <c r="B19" s="54">
        <v>1009</v>
      </c>
      <c r="C19" s="54">
        <v>410</v>
      </c>
      <c r="D19" s="54">
        <v>1419</v>
      </c>
      <c r="E19" s="7"/>
      <c r="F19" s="15"/>
      <c r="G19" s="15"/>
      <c r="H19" s="17"/>
      <c r="I19" s="26"/>
    </row>
    <row r="20" spans="1:9" ht="15.6" x14ac:dyDescent="0.3">
      <c r="A20" s="53" t="s">
        <v>21</v>
      </c>
      <c r="B20" s="54">
        <v>0</v>
      </c>
      <c r="C20" s="54">
        <v>0</v>
      </c>
      <c r="D20" s="54">
        <v>0</v>
      </c>
      <c r="E20" s="7"/>
      <c r="F20" s="15"/>
      <c r="G20" s="15"/>
      <c r="H20" s="14" t="s">
        <v>103</v>
      </c>
      <c r="I20" s="25">
        <f>SUM(D37:D38)</f>
        <v>8</v>
      </c>
    </row>
    <row r="21" spans="1:9" ht="15.6" x14ac:dyDescent="0.3">
      <c r="A21" s="45" t="s">
        <v>22</v>
      </c>
      <c r="B21" s="46">
        <v>0</v>
      </c>
      <c r="C21" s="46">
        <v>0</v>
      </c>
      <c r="D21" s="46">
        <v>0</v>
      </c>
      <c r="E21" s="7"/>
      <c r="F21" s="66" t="s">
        <v>104</v>
      </c>
      <c r="G21" s="67"/>
      <c r="H21" s="17"/>
      <c r="I21" s="26"/>
    </row>
    <row r="22" spans="1:9" x14ac:dyDescent="0.3">
      <c r="A22" s="45" t="s">
        <v>23</v>
      </c>
      <c r="B22" s="46">
        <v>79</v>
      </c>
      <c r="C22" s="46">
        <v>17</v>
      </c>
      <c r="D22" s="46">
        <v>96</v>
      </c>
      <c r="E22" s="7"/>
      <c r="F22" s="18" t="s">
        <v>97</v>
      </c>
      <c r="G22" s="19">
        <f>SUM(D82,D84,D87)</f>
        <v>102</v>
      </c>
      <c r="H22" s="14" t="s">
        <v>105</v>
      </c>
      <c r="I22" s="25">
        <f>SUM(D39:D64)</f>
        <v>5395</v>
      </c>
    </row>
    <row r="23" spans="1:9" ht="15.6" x14ac:dyDescent="0.3">
      <c r="A23" s="53" t="s">
        <v>24</v>
      </c>
      <c r="B23" s="54">
        <v>0</v>
      </c>
      <c r="C23" s="54">
        <v>1</v>
      </c>
      <c r="D23" s="54">
        <v>1</v>
      </c>
      <c r="E23" s="7"/>
      <c r="F23" s="21" t="s">
        <v>98</v>
      </c>
      <c r="G23" s="22">
        <v>0</v>
      </c>
      <c r="H23" s="17"/>
      <c r="I23" s="26"/>
    </row>
    <row r="24" spans="1:9" x14ac:dyDescent="0.3">
      <c r="A24" s="53" t="s">
        <v>25</v>
      </c>
      <c r="B24" s="54">
        <v>66</v>
      </c>
      <c r="C24" s="54">
        <v>5</v>
      </c>
      <c r="D24" s="54">
        <v>71</v>
      </c>
      <c r="E24" s="7"/>
      <c r="F24" s="29" t="s">
        <v>99</v>
      </c>
      <c r="G24" s="30">
        <f>SUM(G22:G23)</f>
        <v>102</v>
      </c>
      <c r="H24" s="14" t="s">
        <v>106</v>
      </c>
      <c r="I24" s="25">
        <f>SUM(D65:D69)</f>
        <v>58</v>
      </c>
    </row>
    <row r="25" spans="1:9" ht="15.6" x14ac:dyDescent="0.3">
      <c r="A25" s="53" t="s">
        <v>26</v>
      </c>
      <c r="B25" s="54">
        <v>95</v>
      </c>
      <c r="C25" s="54">
        <v>49</v>
      </c>
      <c r="D25" s="54">
        <v>144</v>
      </c>
      <c r="E25" s="7"/>
      <c r="F25" s="15"/>
      <c r="G25" s="15"/>
      <c r="H25" s="17"/>
      <c r="I25" s="26"/>
    </row>
    <row r="26" spans="1:9" ht="15.6" x14ac:dyDescent="0.3">
      <c r="A26" s="45" t="s">
        <v>27</v>
      </c>
      <c r="B26" s="46">
        <v>23</v>
      </c>
      <c r="C26" s="46">
        <v>13</v>
      </c>
      <c r="D26" s="46">
        <v>36</v>
      </c>
      <c r="E26" s="7"/>
      <c r="F26" s="15"/>
      <c r="G26" s="15"/>
      <c r="H26" s="14" t="s">
        <v>107</v>
      </c>
      <c r="I26" s="31">
        <f>SUM(D70:D80)</f>
        <v>950</v>
      </c>
    </row>
    <row r="27" spans="1:9" ht="15.6" x14ac:dyDescent="0.3">
      <c r="A27" s="53" t="s">
        <v>28</v>
      </c>
      <c r="B27" s="54">
        <v>14</v>
      </c>
      <c r="C27" s="54">
        <v>8</v>
      </c>
      <c r="D27" s="54">
        <v>22</v>
      </c>
      <c r="E27" s="7"/>
      <c r="F27" s="68" t="s">
        <v>108</v>
      </c>
      <c r="G27" s="69"/>
      <c r="H27" s="17"/>
      <c r="I27" s="26"/>
    </row>
    <row r="28" spans="1:9" ht="15.6" x14ac:dyDescent="0.3">
      <c r="A28" s="53" t="s">
        <v>29</v>
      </c>
      <c r="B28" s="54">
        <v>31</v>
      </c>
      <c r="C28" s="54">
        <v>9</v>
      </c>
      <c r="D28" s="54">
        <v>40</v>
      </c>
      <c r="E28" s="7"/>
      <c r="F28" s="18" t="s">
        <v>99</v>
      </c>
      <c r="G28" s="19">
        <f>SUM(D81,D85:D86)</f>
        <v>10</v>
      </c>
      <c r="H28" s="17"/>
      <c r="I28" s="32">
        <f>SUM(I16,I18,I20,I22,I24,I26)</f>
        <v>6413</v>
      </c>
    </row>
    <row r="29" spans="1:9" ht="15.6" x14ac:dyDescent="0.3">
      <c r="A29" s="53" t="s">
        <v>30</v>
      </c>
      <c r="B29" s="54">
        <v>42</v>
      </c>
      <c r="C29" s="54">
        <v>1</v>
      </c>
      <c r="D29" s="54">
        <v>43</v>
      </c>
      <c r="E29" s="7"/>
      <c r="F29" s="33"/>
      <c r="G29" s="15"/>
      <c r="H29" s="17"/>
      <c r="I29" s="17"/>
    </row>
    <row r="30" spans="1:9" ht="15.6" x14ac:dyDescent="0.3">
      <c r="A30" s="53" t="s">
        <v>121</v>
      </c>
      <c r="B30" s="54">
        <v>88</v>
      </c>
      <c r="C30" s="54">
        <v>12</v>
      </c>
      <c r="D30" s="54">
        <v>100</v>
      </c>
      <c r="E30" s="7"/>
      <c r="F30" s="15"/>
      <c r="G30" s="15"/>
      <c r="H30" s="17"/>
      <c r="I30" s="17"/>
    </row>
    <row r="31" spans="1:9" ht="15.6" x14ac:dyDescent="0.3">
      <c r="A31" s="45" t="s">
        <v>31</v>
      </c>
      <c r="B31" s="46">
        <v>306</v>
      </c>
      <c r="C31" s="46">
        <v>214</v>
      </c>
      <c r="D31" s="46">
        <v>520</v>
      </c>
      <c r="E31" s="7"/>
      <c r="F31" s="58" t="s">
        <v>109</v>
      </c>
      <c r="G31" s="59"/>
      <c r="H31" s="17"/>
      <c r="I31" s="17"/>
    </row>
    <row r="32" spans="1:9" ht="15.6" x14ac:dyDescent="0.3">
      <c r="A32" s="47" t="s">
        <v>32</v>
      </c>
      <c r="B32" s="48">
        <v>2</v>
      </c>
      <c r="C32" s="48">
        <v>0</v>
      </c>
      <c r="D32" s="48">
        <v>2</v>
      </c>
      <c r="E32" s="7"/>
      <c r="F32" s="18" t="s">
        <v>99</v>
      </c>
      <c r="G32" s="19">
        <v>0</v>
      </c>
      <c r="H32" s="17"/>
      <c r="I32" s="17"/>
    </row>
    <row r="33" spans="1:9" ht="15.6" x14ac:dyDescent="0.3">
      <c r="A33" s="47" t="s">
        <v>33</v>
      </c>
      <c r="B33" s="48">
        <v>0</v>
      </c>
      <c r="C33" s="48">
        <v>0</v>
      </c>
      <c r="D33" s="48">
        <v>0</v>
      </c>
      <c r="E33" s="7"/>
      <c r="F33" s="15"/>
      <c r="G33" s="34"/>
      <c r="H33" s="14"/>
      <c r="I33" s="17"/>
    </row>
    <row r="34" spans="1:9" ht="15.6" x14ac:dyDescent="0.3">
      <c r="A34" s="47" t="s">
        <v>34</v>
      </c>
      <c r="B34" s="48">
        <v>0</v>
      </c>
      <c r="C34" s="48">
        <v>0</v>
      </c>
      <c r="D34" s="48">
        <v>0</v>
      </c>
      <c r="E34" s="7"/>
      <c r="F34" s="15"/>
      <c r="G34" s="35">
        <f>SUM(G12,G18,G24,G28,G32)</f>
        <v>11386</v>
      </c>
      <c r="H34" s="20"/>
      <c r="I34"/>
    </row>
    <row r="35" spans="1:9" ht="15.6" x14ac:dyDescent="0.3">
      <c r="A35" s="47" t="s">
        <v>35</v>
      </c>
      <c r="B35" s="48">
        <v>0</v>
      </c>
      <c r="C35" s="48">
        <v>0</v>
      </c>
      <c r="D35" s="48">
        <v>0</v>
      </c>
      <c r="E35" s="7"/>
      <c r="F35" s="7"/>
      <c r="G35" s="7"/>
      <c r="H35" s="17"/>
      <c r="I35"/>
    </row>
    <row r="36" spans="1:9" ht="15.6" x14ac:dyDescent="0.3">
      <c r="A36" s="47" t="s">
        <v>36</v>
      </c>
      <c r="B36" s="48">
        <v>0</v>
      </c>
      <c r="C36" s="48">
        <v>0</v>
      </c>
      <c r="D36" s="48">
        <v>0</v>
      </c>
      <c r="E36" s="7"/>
      <c r="F36" s="7"/>
      <c r="G36" s="7"/>
      <c r="H36" s="17"/>
      <c r="I36"/>
    </row>
    <row r="37" spans="1:9" x14ac:dyDescent="0.3">
      <c r="A37" s="47" t="s">
        <v>37</v>
      </c>
      <c r="B37" s="48">
        <v>6</v>
      </c>
      <c r="C37" s="48">
        <v>0</v>
      </c>
      <c r="D37" s="48">
        <v>6</v>
      </c>
      <c r="E37" s="7"/>
      <c r="F37" s="18" t="s">
        <v>110</v>
      </c>
      <c r="G37" s="36"/>
      <c r="H37" s="37"/>
      <c r="I37"/>
    </row>
    <row r="38" spans="1:9" x14ac:dyDescent="0.3">
      <c r="A38" s="55" t="s">
        <v>38</v>
      </c>
      <c r="B38" s="56">
        <v>1</v>
      </c>
      <c r="C38" s="56">
        <v>1</v>
      </c>
      <c r="D38" s="56">
        <v>2</v>
      </c>
      <c r="E38" s="7"/>
      <c r="F38" s="18" t="s">
        <v>111</v>
      </c>
      <c r="G38" s="36"/>
      <c r="H38" s="37"/>
      <c r="I38"/>
    </row>
    <row r="39" spans="1:9" x14ac:dyDescent="0.3">
      <c r="A39" s="47" t="s">
        <v>39</v>
      </c>
      <c r="B39" s="48">
        <v>351</v>
      </c>
      <c r="C39" s="48">
        <v>52</v>
      </c>
      <c r="D39" s="48">
        <v>403</v>
      </c>
      <c r="E39" s="7"/>
      <c r="F39" s="18"/>
      <c r="G39" s="36"/>
      <c r="H39" s="37"/>
      <c r="I39"/>
    </row>
    <row r="40" spans="1:9" x14ac:dyDescent="0.3">
      <c r="A40" s="47" t="s">
        <v>40</v>
      </c>
      <c r="B40" s="48">
        <v>90</v>
      </c>
      <c r="C40" s="48">
        <v>45</v>
      </c>
      <c r="D40" s="48">
        <v>135</v>
      </c>
      <c r="E40" s="7"/>
      <c r="F40" s="38" t="s">
        <v>96</v>
      </c>
      <c r="G40" s="39" t="s">
        <v>112</v>
      </c>
      <c r="H40" s="37"/>
      <c r="I40"/>
    </row>
    <row r="41" spans="1:9" x14ac:dyDescent="0.3">
      <c r="A41" s="47" t="s">
        <v>41</v>
      </c>
      <c r="B41" s="48">
        <v>142</v>
      </c>
      <c r="C41" s="48">
        <v>6</v>
      </c>
      <c r="D41" s="48">
        <v>148</v>
      </c>
      <c r="E41" s="7"/>
      <c r="F41" s="29" t="s">
        <v>113</v>
      </c>
      <c r="G41" s="40">
        <v>0</v>
      </c>
      <c r="H41" s="37"/>
      <c r="I41"/>
    </row>
    <row r="42" spans="1:9" x14ac:dyDescent="0.3">
      <c r="A42" s="47" t="s">
        <v>42</v>
      </c>
      <c r="B42" s="48">
        <v>46</v>
      </c>
      <c r="C42" s="48">
        <v>7</v>
      </c>
      <c r="D42" s="48">
        <v>53</v>
      </c>
      <c r="E42" s="7"/>
      <c r="F42" s="29" t="s">
        <v>114</v>
      </c>
      <c r="G42" s="40">
        <v>0</v>
      </c>
      <c r="H42" s="37"/>
      <c r="I42"/>
    </row>
    <row r="43" spans="1:9" ht="15.6" x14ac:dyDescent="0.3">
      <c r="A43" s="47" t="s">
        <v>43</v>
      </c>
      <c r="B43" s="48">
        <v>141</v>
      </c>
      <c r="C43" s="48">
        <v>42</v>
      </c>
      <c r="D43" s="48">
        <v>183</v>
      </c>
      <c r="E43" s="7"/>
      <c r="F43" s="29" t="s">
        <v>115</v>
      </c>
      <c r="G43" s="40">
        <v>0</v>
      </c>
      <c r="H43" s="17"/>
      <c r="I43"/>
    </row>
    <row r="44" spans="1:9" ht="15.6" x14ac:dyDescent="0.3">
      <c r="A44" s="47" t="s">
        <v>44</v>
      </c>
      <c r="B44" s="48">
        <v>9</v>
      </c>
      <c r="C44" s="48">
        <v>2</v>
      </c>
      <c r="D44" s="48">
        <v>11</v>
      </c>
      <c r="E44" s="7"/>
      <c r="F44" s="27" t="s">
        <v>116</v>
      </c>
      <c r="G44" s="41">
        <v>0</v>
      </c>
      <c r="H44" s="17"/>
      <c r="I44"/>
    </row>
    <row r="45" spans="1:9" x14ac:dyDescent="0.3">
      <c r="A45" s="47" t="s">
        <v>45</v>
      </c>
      <c r="B45" s="48">
        <v>6</v>
      </c>
      <c r="C45" s="48">
        <v>0</v>
      </c>
      <c r="D45" s="48">
        <v>6</v>
      </c>
      <c r="E45" s="7"/>
      <c r="F45" s="27" t="s">
        <v>117</v>
      </c>
      <c r="G45" s="41">
        <f>SUM(D71:D77)</f>
        <v>646</v>
      </c>
      <c r="H45" s="14"/>
      <c r="I45"/>
    </row>
    <row r="46" spans="1:9" ht="15.6" x14ac:dyDescent="0.3">
      <c r="A46" s="47" t="s">
        <v>46</v>
      </c>
      <c r="B46" s="48">
        <v>14</v>
      </c>
      <c r="C46" s="48">
        <v>9</v>
      </c>
      <c r="D46" s="48">
        <v>23</v>
      </c>
      <c r="E46" s="7"/>
      <c r="F46" s="29" t="s">
        <v>118</v>
      </c>
      <c r="G46" s="42">
        <v>0</v>
      </c>
      <c r="H46" s="14"/>
      <c r="I46" s="17"/>
    </row>
    <row r="47" spans="1:9" x14ac:dyDescent="0.3">
      <c r="A47" s="47" t="s">
        <v>47</v>
      </c>
      <c r="B47" s="48">
        <v>108</v>
      </c>
      <c r="C47" s="48">
        <v>11</v>
      </c>
      <c r="D47" s="48">
        <v>119</v>
      </c>
      <c r="E47" s="7"/>
      <c r="F47" s="18"/>
      <c r="G47" s="43">
        <f>SUM(G41:G46)</f>
        <v>646</v>
      </c>
      <c r="H47" s="44">
        <f>SUM(G11,G17,G23)-SUM(D5:D7,D9,D11:D12,D14:D16,D18:D20,D23:D25,D27:D30,D38,D69)</f>
        <v>646</v>
      </c>
      <c r="I47" s="14" t="s">
        <v>119</v>
      </c>
    </row>
    <row r="48" spans="1:9" x14ac:dyDescent="0.3">
      <c r="A48" s="47" t="s">
        <v>48</v>
      </c>
      <c r="B48" s="48">
        <v>14</v>
      </c>
      <c r="C48" s="48">
        <v>2</v>
      </c>
      <c r="D48" s="48">
        <v>16</v>
      </c>
      <c r="E48" s="7"/>
      <c r="F48" s="7"/>
      <c r="G48" s="7"/>
      <c r="H48" s="7"/>
    </row>
    <row r="49" spans="1:8" x14ac:dyDescent="0.3">
      <c r="A49" s="47" t="s">
        <v>49</v>
      </c>
      <c r="B49" s="48">
        <v>1750</v>
      </c>
      <c r="C49" s="48">
        <v>835</v>
      </c>
      <c r="D49" s="48">
        <v>2585</v>
      </c>
      <c r="E49" s="7"/>
      <c r="F49" s="7"/>
      <c r="G49" s="7"/>
      <c r="H49" s="7"/>
    </row>
    <row r="50" spans="1:8" x14ac:dyDescent="0.3">
      <c r="A50" s="47" t="s">
        <v>50</v>
      </c>
      <c r="B50" s="48">
        <v>312</v>
      </c>
      <c r="C50" s="48">
        <v>35</v>
      </c>
      <c r="D50" s="48">
        <v>347</v>
      </c>
      <c r="E50" s="7"/>
      <c r="F50" s="7"/>
      <c r="G50" s="7"/>
      <c r="H50" s="7"/>
    </row>
    <row r="51" spans="1:8" x14ac:dyDescent="0.3">
      <c r="A51" s="47" t="s">
        <v>51</v>
      </c>
      <c r="B51" s="48">
        <v>589</v>
      </c>
      <c r="C51" s="48">
        <v>269</v>
      </c>
      <c r="D51" s="48">
        <v>858</v>
      </c>
      <c r="E51" s="7"/>
      <c r="F51" s="7"/>
      <c r="G51" s="7"/>
      <c r="H51" s="7"/>
    </row>
    <row r="52" spans="1:8" x14ac:dyDescent="0.3">
      <c r="A52" s="47" t="s">
        <v>52</v>
      </c>
      <c r="B52" s="48">
        <v>12</v>
      </c>
      <c r="C52" s="48">
        <v>12</v>
      </c>
      <c r="D52" s="48">
        <v>24</v>
      </c>
      <c r="E52" s="7"/>
      <c r="F52" s="7"/>
      <c r="G52" s="7"/>
      <c r="H52" s="7"/>
    </row>
    <row r="53" spans="1:8" x14ac:dyDescent="0.3">
      <c r="A53" s="47" t="s">
        <v>53</v>
      </c>
      <c r="B53" s="48">
        <v>0</v>
      </c>
      <c r="C53" s="48">
        <v>0</v>
      </c>
      <c r="D53" s="48">
        <v>0</v>
      </c>
      <c r="E53" s="7"/>
      <c r="F53" s="7"/>
      <c r="G53" s="7"/>
      <c r="H53" s="7"/>
    </row>
    <row r="54" spans="1:8" x14ac:dyDescent="0.3">
      <c r="A54" s="47" t="s">
        <v>54</v>
      </c>
      <c r="B54" s="48">
        <v>5</v>
      </c>
      <c r="C54" s="48">
        <v>1</v>
      </c>
      <c r="D54" s="48">
        <v>6</v>
      </c>
      <c r="E54" s="7"/>
      <c r="F54" s="7"/>
      <c r="G54" s="7"/>
      <c r="H54" s="7"/>
    </row>
    <row r="55" spans="1:8" x14ac:dyDescent="0.3">
      <c r="A55" s="47" t="s">
        <v>55</v>
      </c>
      <c r="B55" s="48">
        <v>27</v>
      </c>
      <c r="C55" s="48">
        <v>14</v>
      </c>
      <c r="D55" s="48">
        <v>41</v>
      </c>
      <c r="E55" s="7"/>
      <c r="F55" s="7"/>
      <c r="G55" s="7"/>
      <c r="H55" s="7"/>
    </row>
    <row r="56" spans="1:8" x14ac:dyDescent="0.3">
      <c r="A56" s="47" t="s">
        <v>56</v>
      </c>
      <c r="B56" s="48">
        <v>38</v>
      </c>
      <c r="C56" s="48">
        <v>8</v>
      </c>
      <c r="D56" s="48">
        <v>46</v>
      </c>
      <c r="E56" s="7"/>
      <c r="F56" s="7"/>
      <c r="G56" s="7"/>
      <c r="H56" s="7"/>
    </row>
    <row r="57" spans="1:8" x14ac:dyDescent="0.3">
      <c r="A57" s="47" t="s">
        <v>57</v>
      </c>
      <c r="B57" s="48">
        <v>2</v>
      </c>
      <c r="C57" s="48">
        <v>2</v>
      </c>
      <c r="D57" s="48">
        <v>4</v>
      </c>
      <c r="E57" s="7"/>
      <c r="F57" s="7"/>
      <c r="G57" s="7"/>
      <c r="H57" s="7"/>
    </row>
    <row r="58" spans="1:8" x14ac:dyDescent="0.3">
      <c r="A58" s="47" t="s">
        <v>58</v>
      </c>
      <c r="B58" s="48">
        <v>19</v>
      </c>
      <c r="C58" s="48">
        <v>3</v>
      </c>
      <c r="D58" s="48">
        <v>22</v>
      </c>
      <c r="E58" s="7"/>
      <c r="F58" s="7"/>
      <c r="G58" s="7"/>
      <c r="H58" s="7"/>
    </row>
    <row r="59" spans="1:8" x14ac:dyDescent="0.3">
      <c r="A59" s="47" t="s">
        <v>59</v>
      </c>
      <c r="B59" s="48">
        <v>50</v>
      </c>
      <c r="C59" s="48">
        <v>20</v>
      </c>
      <c r="D59" s="48">
        <v>70</v>
      </c>
      <c r="E59" s="7"/>
      <c r="F59" s="7"/>
      <c r="G59" s="7"/>
      <c r="H59" s="7"/>
    </row>
    <row r="60" spans="1:8" x14ac:dyDescent="0.3">
      <c r="A60" s="47" t="s">
        <v>60</v>
      </c>
      <c r="B60" s="48">
        <v>176</v>
      </c>
      <c r="C60" s="48">
        <v>20</v>
      </c>
      <c r="D60" s="48">
        <v>196</v>
      </c>
      <c r="E60" s="7"/>
      <c r="F60" s="7"/>
      <c r="G60" s="7"/>
      <c r="H60" s="7"/>
    </row>
    <row r="61" spans="1:8" x14ac:dyDescent="0.3">
      <c r="A61" s="47" t="s">
        <v>61</v>
      </c>
      <c r="B61" s="48">
        <v>52</v>
      </c>
      <c r="C61" s="48">
        <v>33</v>
      </c>
      <c r="D61" s="48">
        <v>85</v>
      </c>
      <c r="E61" s="7"/>
      <c r="F61" s="7"/>
      <c r="G61" s="7"/>
      <c r="H61" s="7"/>
    </row>
    <row r="62" spans="1:8" x14ac:dyDescent="0.3">
      <c r="A62" s="47" t="s">
        <v>62</v>
      </c>
      <c r="B62" s="48">
        <v>1</v>
      </c>
      <c r="C62" s="48">
        <v>0</v>
      </c>
      <c r="D62" s="48">
        <v>1</v>
      </c>
      <c r="E62" s="7"/>
      <c r="F62" s="7"/>
      <c r="G62" s="7"/>
      <c r="H62" s="7"/>
    </row>
    <row r="63" spans="1:8" x14ac:dyDescent="0.3">
      <c r="A63" s="47" t="s">
        <v>63</v>
      </c>
      <c r="B63" s="48">
        <v>1</v>
      </c>
      <c r="C63" s="48">
        <v>0</v>
      </c>
      <c r="D63" s="48">
        <v>1</v>
      </c>
      <c r="E63" s="7"/>
      <c r="F63" s="7"/>
      <c r="G63" s="7"/>
      <c r="H63" s="7"/>
    </row>
    <row r="64" spans="1:8" x14ac:dyDescent="0.3">
      <c r="A64" s="47" t="s">
        <v>64</v>
      </c>
      <c r="B64" s="48">
        <v>12</v>
      </c>
      <c r="C64" s="48">
        <v>0</v>
      </c>
      <c r="D64" s="48">
        <v>12</v>
      </c>
      <c r="E64" s="7"/>
      <c r="F64" s="7"/>
      <c r="G64" s="7"/>
      <c r="H64" s="7"/>
    </row>
    <row r="65" spans="1:8" x14ac:dyDescent="0.3">
      <c r="A65" s="47" t="s">
        <v>65</v>
      </c>
      <c r="B65" s="48">
        <v>1</v>
      </c>
      <c r="C65" s="48">
        <v>0</v>
      </c>
      <c r="D65" s="48">
        <v>1</v>
      </c>
      <c r="E65" s="7"/>
      <c r="F65" s="7"/>
      <c r="G65" s="7"/>
      <c r="H65" s="7"/>
    </row>
    <row r="66" spans="1:8" x14ac:dyDescent="0.3">
      <c r="A66" s="47" t="s">
        <v>66</v>
      </c>
      <c r="B66" s="48">
        <v>0</v>
      </c>
      <c r="C66" s="48">
        <v>0</v>
      </c>
      <c r="D66" s="48">
        <v>0</v>
      </c>
      <c r="E66" s="7"/>
      <c r="F66" s="7"/>
      <c r="G66" s="7"/>
      <c r="H66" s="7"/>
    </row>
    <row r="67" spans="1:8" x14ac:dyDescent="0.3">
      <c r="A67" s="47" t="s">
        <v>67</v>
      </c>
      <c r="B67" s="48">
        <v>5</v>
      </c>
      <c r="C67" s="48">
        <v>0</v>
      </c>
      <c r="D67" s="48">
        <v>5</v>
      </c>
      <c r="E67" s="7"/>
      <c r="F67" s="7"/>
      <c r="G67" s="7"/>
      <c r="H67" s="7"/>
    </row>
    <row r="68" spans="1:8" x14ac:dyDescent="0.3">
      <c r="A68" s="47" t="s">
        <v>68</v>
      </c>
      <c r="B68" s="48">
        <v>8</v>
      </c>
      <c r="C68" s="48">
        <v>0</v>
      </c>
      <c r="D68" s="48">
        <v>8</v>
      </c>
      <c r="E68" s="7"/>
      <c r="F68" s="7"/>
      <c r="G68" s="7"/>
      <c r="H68" s="7"/>
    </row>
    <row r="69" spans="1:8" x14ac:dyDescent="0.3">
      <c r="A69" s="55" t="s">
        <v>69</v>
      </c>
      <c r="B69" s="56">
        <v>44</v>
      </c>
      <c r="C69" s="56">
        <v>0</v>
      </c>
      <c r="D69" s="56">
        <v>44</v>
      </c>
      <c r="E69" s="7"/>
      <c r="F69" s="7"/>
      <c r="G69" s="7"/>
      <c r="H69" s="7"/>
    </row>
    <row r="70" spans="1:8" x14ac:dyDescent="0.3">
      <c r="A70" s="47" t="s">
        <v>70</v>
      </c>
      <c r="B70" s="48">
        <v>58</v>
      </c>
      <c r="C70" s="48">
        <v>24</v>
      </c>
      <c r="D70" s="48">
        <v>82</v>
      </c>
      <c r="E70" s="7"/>
      <c r="F70" s="7"/>
      <c r="G70" s="7"/>
      <c r="H70" s="7"/>
    </row>
    <row r="71" spans="1:8" x14ac:dyDescent="0.3">
      <c r="A71" s="55" t="s">
        <v>71</v>
      </c>
      <c r="B71" s="56">
        <v>20</v>
      </c>
      <c r="C71" s="56">
        <v>5</v>
      </c>
      <c r="D71" s="56">
        <v>25</v>
      </c>
      <c r="E71" s="7"/>
      <c r="F71" s="7"/>
      <c r="G71" s="7"/>
      <c r="H71" s="7"/>
    </row>
    <row r="72" spans="1:8" x14ac:dyDescent="0.3">
      <c r="A72" s="55" t="s">
        <v>72</v>
      </c>
      <c r="B72" s="56">
        <v>44</v>
      </c>
      <c r="C72" s="56">
        <v>16</v>
      </c>
      <c r="D72" s="56">
        <v>60</v>
      </c>
      <c r="E72" s="7"/>
      <c r="F72" s="7"/>
      <c r="G72" s="7"/>
      <c r="H72" s="7"/>
    </row>
    <row r="73" spans="1:8" x14ac:dyDescent="0.3">
      <c r="A73" s="55" t="s">
        <v>73</v>
      </c>
      <c r="B73" s="56">
        <v>7</v>
      </c>
      <c r="C73" s="56">
        <v>1</v>
      </c>
      <c r="D73" s="56">
        <v>8</v>
      </c>
      <c r="E73" s="7"/>
      <c r="F73" s="7"/>
      <c r="G73" s="7"/>
      <c r="H73" s="7"/>
    </row>
    <row r="74" spans="1:8" x14ac:dyDescent="0.3">
      <c r="A74" s="55" t="s">
        <v>74</v>
      </c>
      <c r="B74" s="56">
        <v>0</v>
      </c>
      <c r="C74" s="56">
        <v>4</v>
      </c>
      <c r="D74" s="56">
        <v>4</v>
      </c>
      <c r="E74" s="7"/>
      <c r="F74" s="7"/>
      <c r="G74" s="7"/>
      <c r="H74" s="7"/>
    </row>
    <row r="75" spans="1:8" x14ac:dyDescent="0.3">
      <c r="A75" s="55" t="s">
        <v>75</v>
      </c>
      <c r="B75" s="56">
        <v>34</v>
      </c>
      <c r="C75" s="56">
        <v>19</v>
      </c>
      <c r="D75" s="56">
        <v>53</v>
      </c>
      <c r="E75" s="7"/>
      <c r="F75" s="7"/>
      <c r="G75" s="7"/>
      <c r="H75" s="7"/>
    </row>
    <row r="76" spans="1:8" x14ac:dyDescent="0.3">
      <c r="A76" s="55" t="s">
        <v>76</v>
      </c>
      <c r="B76" s="56">
        <v>389</v>
      </c>
      <c r="C76" s="56">
        <v>21</v>
      </c>
      <c r="D76" s="56">
        <v>410</v>
      </c>
      <c r="E76" s="7"/>
      <c r="F76" s="7"/>
      <c r="G76" s="7"/>
      <c r="H76" s="7"/>
    </row>
    <row r="77" spans="1:8" x14ac:dyDescent="0.3">
      <c r="A77" s="55" t="s">
        <v>77</v>
      </c>
      <c r="B77" s="56">
        <v>75</v>
      </c>
      <c r="C77" s="56">
        <v>11</v>
      </c>
      <c r="D77" s="56">
        <v>86</v>
      </c>
      <c r="E77" s="7"/>
      <c r="F77" s="7"/>
      <c r="G77" s="7"/>
      <c r="H77" s="7"/>
    </row>
    <row r="78" spans="1:8" x14ac:dyDescent="0.3">
      <c r="A78" s="47" t="s">
        <v>78</v>
      </c>
      <c r="B78" s="48">
        <v>16</v>
      </c>
      <c r="C78" s="48">
        <v>0</v>
      </c>
      <c r="D78" s="48">
        <v>16</v>
      </c>
      <c r="E78" s="7"/>
      <c r="F78" s="7"/>
      <c r="G78" s="7"/>
      <c r="H78" s="7"/>
    </row>
    <row r="79" spans="1:8" x14ac:dyDescent="0.3">
      <c r="A79" s="47" t="s">
        <v>79</v>
      </c>
      <c r="B79" s="48">
        <v>6</v>
      </c>
      <c r="C79" s="48">
        <v>0</v>
      </c>
      <c r="D79" s="48">
        <v>6</v>
      </c>
      <c r="E79" s="7"/>
      <c r="F79" s="7"/>
      <c r="G79" s="7"/>
      <c r="H79" s="7"/>
    </row>
    <row r="80" spans="1:8" x14ac:dyDescent="0.3">
      <c r="A80" s="47" t="s">
        <v>80</v>
      </c>
      <c r="B80" s="48">
        <v>149</v>
      </c>
      <c r="C80" s="48">
        <v>51</v>
      </c>
      <c r="D80" s="48">
        <v>200</v>
      </c>
      <c r="E80" s="7"/>
      <c r="F80" s="7"/>
      <c r="G80" s="7"/>
      <c r="H80" s="7"/>
    </row>
    <row r="81" spans="1:8" x14ac:dyDescent="0.3">
      <c r="A81" s="51" t="s">
        <v>81</v>
      </c>
      <c r="B81" s="52">
        <v>0</v>
      </c>
      <c r="C81" s="52">
        <v>0</v>
      </c>
      <c r="D81" s="52">
        <v>0</v>
      </c>
      <c r="E81" s="7"/>
      <c r="F81" s="7"/>
      <c r="G81" s="7"/>
      <c r="H81" s="7"/>
    </row>
    <row r="82" spans="1:8" x14ac:dyDescent="0.3">
      <c r="A82" s="49" t="s">
        <v>82</v>
      </c>
      <c r="B82" s="50">
        <v>5</v>
      </c>
      <c r="C82" s="50">
        <v>0</v>
      </c>
      <c r="D82" s="50">
        <v>5</v>
      </c>
      <c r="E82" s="7"/>
      <c r="F82" s="7"/>
      <c r="G82" s="7"/>
      <c r="H82" s="7"/>
    </row>
    <row r="83" spans="1:8" x14ac:dyDescent="0.3">
      <c r="A83" s="3" t="s">
        <v>83</v>
      </c>
      <c r="B83" s="4">
        <v>153</v>
      </c>
      <c r="C83" s="4">
        <v>169</v>
      </c>
      <c r="D83" s="4">
        <v>322</v>
      </c>
      <c r="E83" s="7"/>
      <c r="F83" s="7"/>
      <c r="G83" s="7"/>
      <c r="H83" s="7"/>
    </row>
    <row r="84" spans="1:8" x14ac:dyDescent="0.3">
      <c r="A84" s="49" t="s">
        <v>84</v>
      </c>
      <c r="B84" s="50">
        <v>4</v>
      </c>
      <c r="C84" s="50">
        <v>0</v>
      </c>
      <c r="D84" s="50">
        <v>4</v>
      </c>
      <c r="E84" s="7"/>
      <c r="F84" s="7"/>
      <c r="G84" s="7"/>
      <c r="H84" s="7"/>
    </row>
    <row r="85" spans="1:8" x14ac:dyDescent="0.3">
      <c r="A85" s="51" t="s">
        <v>85</v>
      </c>
      <c r="B85" s="52">
        <v>6</v>
      </c>
      <c r="C85" s="52">
        <v>0</v>
      </c>
      <c r="D85" s="52">
        <v>6</v>
      </c>
      <c r="E85" s="7"/>
      <c r="H85" s="7"/>
    </row>
    <row r="86" spans="1:8" x14ac:dyDescent="0.3">
      <c r="A86" s="51" t="s">
        <v>86</v>
      </c>
      <c r="B86" s="52">
        <v>4</v>
      </c>
      <c r="C86" s="52">
        <v>0</v>
      </c>
      <c r="D86" s="52">
        <v>4</v>
      </c>
      <c r="E86" s="7"/>
      <c r="H86" s="7"/>
    </row>
    <row r="87" spans="1:8" x14ac:dyDescent="0.3">
      <c r="A87" s="49" t="s">
        <v>87</v>
      </c>
      <c r="B87" s="50">
        <v>81</v>
      </c>
      <c r="C87" s="50">
        <v>12</v>
      </c>
      <c r="D87" s="50">
        <v>93</v>
      </c>
      <c r="E87" s="7"/>
      <c r="H87" s="7"/>
    </row>
    <row r="88" spans="1:8" x14ac:dyDescent="0.3">
      <c r="A88" s="3" t="s">
        <v>88</v>
      </c>
      <c r="B88" s="4">
        <v>15590</v>
      </c>
      <c r="C88" s="4">
        <v>4281</v>
      </c>
      <c r="D88" s="4">
        <v>19871</v>
      </c>
      <c r="E88" s="7"/>
      <c r="H88" s="7"/>
    </row>
  </sheetData>
  <mergeCells count="7">
    <mergeCell ref="F31:G31"/>
    <mergeCell ref="A2:H2"/>
    <mergeCell ref="A1:H1"/>
    <mergeCell ref="F9:G9"/>
    <mergeCell ref="F15:G15"/>
    <mergeCell ref="F21:G21"/>
    <mergeCell ref="F27:G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72fbbd9-b6f1-4d5e-8635-0af5b27df7d1" xsi:nil="true"/>
    <lcf76f155ced4ddcb4097134ff3c332f xmlns="04f3e540-9c69-4352-862b-3b902965ebc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C4CF65525C740830796F6B3EBF98F" ma:contentTypeVersion="18" ma:contentTypeDescription="Create a new document." ma:contentTypeScope="" ma:versionID="5f74dfbd5f1b3cbc53b5d4519d5c5dbf">
  <xsd:schema xmlns:xsd="http://www.w3.org/2001/XMLSchema" xmlns:xs="http://www.w3.org/2001/XMLSchema" xmlns:p="http://schemas.microsoft.com/office/2006/metadata/properties" xmlns:ns2="372fbbd9-b6f1-4d5e-8635-0af5b27df7d1" xmlns:ns3="04f3e540-9c69-4352-862b-3b902965ebc5" targetNamespace="http://schemas.microsoft.com/office/2006/metadata/properties" ma:root="true" ma:fieldsID="eeccedf0713fd366e3a0b1c2cf0fbdb6" ns2:_="" ns3:_="">
    <xsd:import namespace="372fbbd9-b6f1-4d5e-8635-0af5b27df7d1"/>
    <xsd:import namespace="04f3e540-9c69-4352-862b-3b902965ebc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2fbbd9-b6f1-4d5e-8635-0af5b27df7d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d2bc1669-1859-4a0c-8ac9-1792aca3a628}" ma:internalName="TaxCatchAll" ma:showField="CatchAllData" ma:web="372fbbd9-b6f1-4d5e-8635-0af5b27df7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f3e540-9c69-4352-862b-3b902965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a65e505e-eb63-4a59-99b9-9b9c9aedb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DF7C9C-765A-4961-9488-8D583C420384}">
  <ds:schemaRefs>
    <ds:schemaRef ds:uri="http://schemas.microsoft.com/office/2006/metadata/properties"/>
    <ds:schemaRef ds:uri="http://schemas.microsoft.com/office/infopath/2007/PartnerControls"/>
    <ds:schemaRef ds:uri="372fbbd9-b6f1-4d5e-8635-0af5b27df7d1"/>
    <ds:schemaRef ds:uri="04f3e540-9c69-4352-862b-3b902965ebc5"/>
  </ds:schemaRefs>
</ds:datastoreItem>
</file>

<file path=customXml/itemProps2.xml><?xml version="1.0" encoding="utf-8"?>
<ds:datastoreItem xmlns:ds="http://schemas.openxmlformats.org/officeDocument/2006/customXml" ds:itemID="{3FBE4B3B-F0BC-44F9-9F5C-D7129980E43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562EEF-AB11-4AE8-BB2D-8EEBCEE3AB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2fbbd9-b6f1-4d5e-8635-0af5b27df7d1"/>
    <ds:schemaRef ds:uri="04f3e540-9c69-4352-862b-3b902965eb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Zimmermann</dc:creator>
  <cp:lastModifiedBy>Katie Zimmermann</cp:lastModifiedBy>
  <dcterms:created xsi:type="dcterms:W3CDTF">2024-01-11T21:38:10Z</dcterms:created>
  <dcterms:modified xsi:type="dcterms:W3CDTF">2024-01-15T21:07:53Z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0x010100511C4CF65525C740830796F6B3EBF98F</vt:lpwstr>
  </property>
  <property fmtid="{D5CDD505-2E9C-101B-9397-08002B2CF9AE}" pid="3" name="MediaServiceImageTags">
    <vt:lpwstr/>
  </property>
</Properties>
</file>