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wvls.sharepoint.com/sites/WVLS/Shared Documents/Service Areas/Administration/Annual Reports/2022/Circulation to Nonresidents/Ready to be Reviewed/"/>
    </mc:Choice>
  </mc:AlternateContent>
  <xr:revisionPtr revIDLastSave="82" documentId="8_{CED18C07-1AA8-441F-987B-E14E7D7C0E85}" xr6:coauthVersionLast="47" xr6:coauthVersionMax="47" xr10:uidLastSave="{54B19C8B-9443-4F0D-B839-BD19EBA4DE2D}"/>
  <bookViews>
    <workbookView xWindow="-28920" yWindow="-2940" windowWidth="29040" windowHeight="15840" xr2:uid="{00000000-000D-0000-FFFF-FFFF00000000}"/>
  </bookViews>
  <sheets>
    <sheet name="Table" sheetId="1" r:id="rId1"/>
    <sheet name="Circulation Activity Chart" sheetId="2" r:id="rId2"/>
    <sheet name="Summary Chart" sheetId="3" r:id="rId3"/>
    <sheet name="Raw Data" sheetId="4" r:id="rId4"/>
  </sheets>
  <definedNames>
    <definedName name="_xlnm._FilterDatabase" localSheetId="0" hidden="1">Table!$A$3:$D$108</definedName>
    <definedName name="chart_title">'Raw Data'!$A$1</definedName>
    <definedName name="CheckinValues">IF(COUNTA('Raw Data'!$A:$A)-IF('Raw Data'!$A$2&lt;&gt;"",4,3)&gt;40,OFFSET('Raw Data'!$C$1,4,0,40,1),OFFSET('Raw Data'!$C$1,4,0,COUNTA('Raw Data'!$A:$A)-IF('Raw Data'!$A$2&lt;&gt;"",4,3),1))</definedName>
    <definedName name="CheckoutValues">IF(COUNTA('Raw Data'!$A:$A)-IF('Raw Data'!$A$2&lt;&gt;"",4,3)&gt;40,OFFSET('Raw Data'!$B$1,4,0,40,1),OFFSET('Raw Data'!$B$1,4,0,COUNTA('Raw Data'!$A:$A)-IF('Raw Data'!$A$2&lt;&gt;"",4,3),1))</definedName>
    <definedName name="HoldNoRecallValues">IF(COUNTA('Raw Data'!$A:$A)-IF('Raw Data'!$A$2&lt;&gt;"",4,3)&gt;40,OFFSET('Raw Data'!$G$1,4,0,40,1),OFFSET('Raw Data'!$G$1,4,0,COUNTA('Raw Data'!$A:$A)-IF('Raw Data'!$A$2&lt;&gt;"",4,3),1))</definedName>
    <definedName name="HoldValues">IF(COUNTA('Raw Data'!$A:$A)-IF('Raw Data'!$A$2&lt;&gt;"",4,3)&gt;40,OFFSET('Raw Data'!$F$1,4,0,40,1),OFFSET('Raw Data'!$F$1,4,0,COUNTA('Raw Data'!$A:$A)-IF('Raw Data'!$A$2&lt;&gt;"",4,3),1))</definedName>
    <definedName name="ItemsCircValues">IF(COUNTA('Raw Data'!$A:$A)-IF('Raw Data'!$A$2&lt;&gt;"",4,3)&gt;40,OFFSET('Raw Data'!$E$1,4,0,40,1),OFFSET('Raw Data'!$E$1,4,0,COUNTA('Raw Data'!$A:$A)-IF('Raw Data'!$A$2&lt;&gt;"",4,3),1))</definedName>
    <definedName name="RenewalValues">IF(COUNTA('Raw Data'!$A:$A)-IF('Raw Data'!$A$2&lt;&gt;"",4,3)&gt;40,OFFSET('Raw Data'!$D$1,4,0,40,1),OFFSET('Raw Data'!$D$1,4,0,COUNTA('Raw Data'!$A:$A)-IF('Raw Data'!$A$2&lt;&gt;"",4,3),1))</definedName>
    <definedName name="TerminalValues">IF(COUNTA('Raw Data'!$A:$A)-IF('Raw Data'!$A$2&lt;&gt;"",4,3)&gt;40,OFFSET('Raw Data'!$A$1,4,0,40,1),OFFSET('Raw Data'!$A$1,4,0,COUNTA('Raw Data'!$A:$A)-IF('Raw Data'!$A$2&lt;&gt;"",4,3),1))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8" i="1" l="1"/>
  <c r="H46" i="1"/>
  <c r="G46" i="1"/>
  <c r="G45" i="1"/>
  <c r="G44" i="1"/>
  <c r="G43" i="1"/>
  <c r="G41" i="1"/>
  <c r="I21" i="1"/>
  <c r="I19" i="1"/>
  <c r="I27" i="1" s="1"/>
  <c r="I17" i="1"/>
  <c r="I15" i="1"/>
  <c r="G16" i="1"/>
  <c r="I25" i="1"/>
  <c r="I23" i="1"/>
  <c r="G32" i="1"/>
  <c r="G28" i="1"/>
  <c r="G23" i="1"/>
  <c r="G22" i="1"/>
  <c r="G17" i="1"/>
  <c r="G11" i="1"/>
  <c r="G10" i="1"/>
  <c r="H4" i="1"/>
  <c r="H7" i="1"/>
  <c r="H6" i="1"/>
  <c r="H5" i="1"/>
  <c r="H3" i="1"/>
  <c r="G24" i="1" l="1"/>
  <c r="G18" i="1"/>
  <c r="G12" i="1"/>
  <c r="H8" i="1"/>
  <c r="G34" i="1" l="1"/>
</calcChain>
</file>

<file path=xl/sharedStrings.xml><?xml version="1.0" encoding="utf-8"?>
<sst xmlns="http://schemas.openxmlformats.org/spreadsheetml/2006/main" count="374" uniqueCount="164">
  <si>
    <t>CIRCULATION ACTIVITY by STAT GROUP (Jan 22-Dec 22)</t>
  </si>
  <si>
    <t>310; 312</t>
  </si>
  <si>
    <t>PCODE4</t>
  </si>
  <si>
    <t>CHKOUTS</t>
  </si>
  <si>
    <t>CHKINS</t>
  </si>
  <si>
    <t>RENEWALS</t>
  </si>
  <si>
    <t>ITEMS CIRC</t>
  </si>
  <si>
    <t>HOLDS</t>
  </si>
  <si>
    <t>Hl/RECLL</t>
  </si>
  <si>
    <t>TOTAL #</t>
  </si>
  <si>
    <t>PERCENT</t>
  </si>
  <si>
    <t>Ccl-Abbotsford, city of</t>
  </si>
  <si>
    <t>0.0%</t>
  </si>
  <si>
    <t>Cc-Colby, twnshp of</t>
  </si>
  <si>
    <t>Ccl-Granton, village of</t>
  </si>
  <si>
    <t>Ccl-Greenwood, city of</t>
  </si>
  <si>
    <t>Cc-Lynn, twnshp of</t>
  </si>
  <si>
    <t>Cc-Reseburg, twnshp of</t>
  </si>
  <si>
    <t>Cc-Sherman, twnshp of</t>
  </si>
  <si>
    <t>0.1%</t>
  </si>
  <si>
    <t>Fc-Hiles, twnshp of</t>
  </si>
  <si>
    <t>Lcl-Antigo, city of</t>
  </si>
  <si>
    <t>Lcl-Polar, twnship of</t>
  </si>
  <si>
    <t>Lcl-Vilas, twnshp of</t>
  </si>
  <si>
    <t>Lil-Merrill, city of</t>
  </si>
  <si>
    <t>Lil-Tomahawk, city of</t>
  </si>
  <si>
    <t>Li-Birch, twnshp of</t>
  </si>
  <si>
    <t>Li-Bradley, twnshp of</t>
  </si>
  <si>
    <t>Li-Harrison, twnshp of</t>
  </si>
  <si>
    <t>Li-King, twnshp of</t>
  </si>
  <si>
    <t>Li-Merrill, twnshp of</t>
  </si>
  <si>
    <t>Li-Schley, twnshp of</t>
  </si>
  <si>
    <t>Li-Tomahawk, twnshp of</t>
  </si>
  <si>
    <t>Mcl-Cleveland, twnshp of</t>
  </si>
  <si>
    <t>Mcl-Edgar, village of</t>
  </si>
  <si>
    <t>Mcl-Green Valley, twnshp of</t>
  </si>
  <si>
    <t>Mcl-Hatley, village of</t>
  </si>
  <si>
    <t>Mcl-Knowlton, twnshp of</t>
  </si>
  <si>
    <t>Mcl-Kronenwetter, village of</t>
  </si>
  <si>
    <t>Mcl-Maine, village of</t>
  </si>
  <si>
    <t>Mcl-Marathon City, village of</t>
  </si>
  <si>
    <t>Mcl-Mosinee, twnshp of</t>
  </si>
  <si>
    <t>Mcl-Rothschild, village of</t>
  </si>
  <si>
    <t>Mcl-Rib Mountain, twnshp of</t>
  </si>
  <si>
    <t>Mcl-Schofield, city of</t>
  </si>
  <si>
    <t>Mcl-Spencer, village of</t>
  </si>
  <si>
    <t>Mcl-Stettin, twnshp of</t>
  </si>
  <si>
    <t>Mcl-Wausau, city of</t>
  </si>
  <si>
    <t>Mcl-Wausau, twnshp of</t>
  </si>
  <si>
    <t>Mcl-Weston, twnshp of</t>
  </si>
  <si>
    <t>Mcl-Weston, village of</t>
  </si>
  <si>
    <t>Oc-Cassian, twnshp of</t>
  </si>
  <si>
    <t>2.8%</t>
  </si>
  <si>
    <t>Ocl-Crescent, twnshp of</t>
  </si>
  <si>
    <t>0.2%</t>
  </si>
  <si>
    <t>Oc-Hazelhurst, twnshp of</t>
  </si>
  <si>
    <t>7.3%</t>
  </si>
  <si>
    <t>Oc-Little Rice, twnshp of</t>
  </si>
  <si>
    <t>Oc-Lake Tomahawk, twnshp of</t>
  </si>
  <si>
    <t>4.0%</t>
  </si>
  <si>
    <t>Oc-Lynne, twnshp of</t>
  </si>
  <si>
    <t>Ocl-Minocqua, twnshp of</t>
  </si>
  <si>
    <t>37.0%</t>
  </si>
  <si>
    <t>Ocl-Newbold, twnshp of</t>
  </si>
  <si>
    <t>0.8%</t>
  </si>
  <si>
    <t>Oc-Nokomis, twnshp of</t>
  </si>
  <si>
    <t>Ocl-Pelican, twnshp of</t>
  </si>
  <si>
    <t>Ocl-Pine Lake, twnshp of</t>
  </si>
  <si>
    <t>Ocl-Rhinelander, city of</t>
  </si>
  <si>
    <t>0.3%</t>
  </si>
  <si>
    <t>Oc-Sugar Camp, twnshp of</t>
  </si>
  <si>
    <t>Oc-Schoepke, twnshp of</t>
  </si>
  <si>
    <t>Ocl-Three Lakes, twnshp of</t>
  </si>
  <si>
    <t>Oc-Woodboro, twnshp of</t>
  </si>
  <si>
    <t>Oc-Woodruff, twnshp of</t>
  </si>
  <si>
    <t>14.0%</t>
  </si>
  <si>
    <t>Tcl-Medford, city of</t>
  </si>
  <si>
    <t>Tc-Medford, twnshp of</t>
  </si>
  <si>
    <t>Tcl-Gilman, village of</t>
  </si>
  <si>
    <t>WVLS Cataloging</t>
  </si>
  <si>
    <t>WI-Ashland County</t>
  </si>
  <si>
    <t>WI-Brown County</t>
  </si>
  <si>
    <t>WI-Calumet County</t>
  </si>
  <si>
    <t>WI-Dane County</t>
  </si>
  <si>
    <t>WI-Iron County</t>
  </si>
  <si>
    <t>WI-Jefferson County</t>
  </si>
  <si>
    <t>WI-Kenosha County</t>
  </si>
  <si>
    <t>WI-Kewaunee County</t>
  </si>
  <si>
    <t>WI-LaCrosse County</t>
  </si>
  <si>
    <t>0.7%</t>
  </si>
  <si>
    <t>WI-Marquette County</t>
  </si>
  <si>
    <t>WI-Milwaukee County</t>
  </si>
  <si>
    <t>WI-Outagamie County</t>
  </si>
  <si>
    <t>WI-Ozaukee County</t>
  </si>
  <si>
    <t>WI-Racine County</t>
  </si>
  <si>
    <t>WI-Rock County</t>
  </si>
  <si>
    <t>WI-St. Croix County</t>
  </si>
  <si>
    <t>WI-Walworth County</t>
  </si>
  <si>
    <t>WI-Washington County</t>
  </si>
  <si>
    <t>WI-Waukesha County</t>
  </si>
  <si>
    <t>WI-Waushara County</t>
  </si>
  <si>
    <t>WI-Winnebago County</t>
  </si>
  <si>
    <t>Non Wisconsin Resident</t>
  </si>
  <si>
    <t>Interlibrary Loan</t>
  </si>
  <si>
    <t>1.1%</t>
  </si>
  <si>
    <t>Prc-Fifield, twnshp of</t>
  </si>
  <si>
    <t>Prc-Hill, twnshp of</t>
  </si>
  <si>
    <t>Prc-Knox, twnshp of</t>
  </si>
  <si>
    <t>Prcl-Ogema, twnshp of</t>
  </si>
  <si>
    <t>Prcl-Park Falls, city of</t>
  </si>
  <si>
    <t>Prc-Worcester, twnshp of</t>
  </si>
  <si>
    <t>Vc-Arbor Vitae, twnshp of</t>
  </si>
  <si>
    <t>18.4%</t>
  </si>
  <si>
    <t>Vcl-Boulder Junction, twnshp of</t>
  </si>
  <si>
    <t>0.4%</t>
  </si>
  <si>
    <t>Vcl-Cloverland, twnshp of</t>
  </si>
  <si>
    <t>Vcl-Eagle River, twnshp of</t>
  </si>
  <si>
    <t>Vcl-Lac Du Flambeau, twnshp of</t>
  </si>
  <si>
    <t>7.5%</t>
  </si>
  <si>
    <t>Vcl-Land O'lakes, twnshp of</t>
  </si>
  <si>
    <t>Vcl-Lincoln, twnshp of</t>
  </si>
  <si>
    <t>Vcl-Manitowish Waters, twnshp of</t>
  </si>
  <si>
    <t>Vcl-Phelps, twnshp of</t>
  </si>
  <si>
    <t>Vcl-Presque Isle, twnshp of</t>
  </si>
  <si>
    <t>0.6%</t>
  </si>
  <si>
    <t>Vcl-Plum Lake-Sayner, twnshp of</t>
  </si>
  <si>
    <t>Vcl-St. Germain, twnshp of</t>
  </si>
  <si>
    <t>1.5%</t>
  </si>
  <si>
    <t>Vcl-Winchester, twnshp of</t>
  </si>
  <si>
    <t>TBD</t>
  </si>
  <si>
    <t>Wocl-Nekoosa, city of</t>
  </si>
  <si>
    <t>Woc-Saratoga, twnshp of</t>
  </si>
  <si>
    <t>Total</t>
  </si>
  <si>
    <t>100.0%</t>
  </si>
  <si>
    <t xml:space="preserve">Total Circ </t>
  </si>
  <si>
    <t>Nonresident Circulations</t>
  </si>
  <si>
    <t>Circ to Local Libraried Patrons (enter as negative value)</t>
  </si>
  <si>
    <t>In 2022</t>
  </si>
  <si>
    <t xml:space="preserve">WVLS Cataloging (enter as a negative value) </t>
  </si>
  <si>
    <t>ILL (enter as negative value)</t>
  </si>
  <si>
    <t xml:space="preserve">TBD (enter as negative value) </t>
  </si>
  <si>
    <t>County</t>
  </si>
  <si>
    <t>With Library</t>
  </si>
  <si>
    <t>W/O Library</t>
  </si>
  <si>
    <t>TOTAL</t>
  </si>
  <si>
    <t>System County</t>
  </si>
  <si>
    <t xml:space="preserve">Clark </t>
  </si>
  <si>
    <t>Forest</t>
  </si>
  <si>
    <t>Adjacent Nonsystem County</t>
  </si>
  <si>
    <t>Langlade</t>
  </si>
  <si>
    <t>Marathon</t>
  </si>
  <si>
    <t>Taylor</t>
  </si>
  <si>
    <t>Wisconsin</t>
  </si>
  <si>
    <t>Out of State</t>
  </si>
  <si>
    <t>Question #9 Circulations to Nonresidents Living in an</t>
  </si>
  <si>
    <t>Adjacent County Who Do Not Have a Local Library</t>
  </si>
  <si>
    <t>Circ</t>
  </si>
  <si>
    <t>Lincoln</t>
  </si>
  <si>
    <t>Price</t>
  </si>
  <si>
    <t>Vilas</t>
  </si>
  <si>
    <t>All W/O minus Oneida, Clark, Marathon, Taylor</t>
  </si>
  <si>
    <t>Circulations to Langlade County residents who reside outside the city of Antigo</t>
  </si>
  <si>
    <t xml:space="preserve"> - -</t>
  </si>
  <si>
    <t>MINOCQUA (ALL)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</si>
</sst>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__"/>
    <numFmt numFmtId="165" formatCode="0.0000"/>
    <numFmt numFmtId="166" formatCode="#,##0__"/>
    <numFmt numFmtId="167" formatCode="0.00_);[Red]\(0.00\)"/>
  </numFmts>
  <fonts count="14" x14ac:knownFonts="1">
    <font>
      <sz val="12"/>
      <name val="Arial"/>
    </font>
    <font>
      <sz val="10"/>
      <name val="Verdana"/>
      <family val="2"/>
    </font>
    <font>
      <sz val="24"/>
      <name val="Arial"/>
      <family val="2"/>
    </font>
    <font>
      <sz val="12"/>
      <name val="Arial"/>
      <family val="2"/>
    </font>
    <font>
      <sz val="18"/>
      <color indexed="15"/>
      <name val="Arial"/>
      <family val="2"/>
    </font>
    <font>
      <b/>
      <sz val="11"/>
      <color indexed="15"/>
      <name val="Arial"/>
      <family val="2"/>
    </font>
    <font>
      <sz val="18"/>
      <color indexed="43"/>
      <name val="Arial"/>
      <family val="2"/>
    </font>
    <font>
      <sz val="11"/>
      <color indexed="9"/>
      <name val="Arial"/>
      <family val="2"/>
    </font>
    <font>
      <b/>
      <sz val="12"/>
      <name val="Arial"/>
      <family val="2"/>
    </font>
    <font>
      <b/>
      <sz val="10"/>
      <name val="Verdana"/>
      <family val="2"/>
    </font>
    <font>
      <b/>
      <sz val="10"/>
      <color rgb="FFFF0000"/>
      <name val="Verdana"/>
      <family val="2"/>
    </font>
    <font>
      <sz val="10"/>
      <color rgb="FFFF0000"/>
      <name val="Verdana"/>
      <family val="2"/>
    </font>
    <font>
      <b/>
      <sz val="12"/>
      <color rgb="FFFF0000"/>
      <name val="Arial"/>
      <family val="2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1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1" fontId="1" fillId="0" borderId="0" xfId="0" applyNumberFormat="1" applyFont="1"/>
    <xf numFmtId="165" fontId="1" fillId="0" borderId="0" xfId="0" applyNumberFormat="1" applyFont="1"/>
    <xf numFmtId="166" fontId="1" fillId="0" borderId="0" xfId="0" applyNumberFormat="1" applyFont="1"/>
    <xf numFmtId="164" fontId="1" fillId="0" borderId="0" xfId="0" applyNumberFormat="1" applyFont="1"/>
    <xf numFmtId="0" fontId="2" fillId="0" borderId="0" xfId="0" applyFont="1" applyAlignment="1">
      <alignment horizontal="center" vertical="top" wrapText="1"/>
    </xf>
    <xf numFmtId="0" fontId="8" fillId="0" borderId="0" xfId="1" applyFont="1" applyAlignment="1">
      <alignment horizontal="center" wrapText="1"/>
    </xf>
    <xf numFmtId="0" fontId="3" fillId="0" borderId="0" xfId="1" applyAlignment="1">
      <alignment horizontal="center" wrapText="1"/>
    </xf>
    <xf numFmtId="166" fontId="8" fillId="0" borderId="0" xfId="1" applyNumberFormat="1" applyFont="1" applyAlignment="1">
      <alignment vertical="center"/>
    </xf>
    <xf numFmtId="0" fontId="3" fillId="0" borderId="0" xfId="1" applyAlignment="1">
      <alignment horizontal="center"/>
    </xf>
    <xf numFmtId="0" fontId="9" fillId="0" borderId="0" xfId="1" applyFont="1" applyAlignment="1">
      <alignment horizontal="center"/>
    </xf>
    <xf numFmtId="0" fontId="8" fillId="0" borderId="0" xfId="1" applyFont="1" applyAlignment="1">
      <alignment vertical="center"/>
    </xf>
    <xf numFmtId="38" fontId="1" fillId="0" borderId="0" xfId="1" applyNumberFormat="1" applyFont="1"/>
    <xf numFmtId="0" fontId="1" fillId="0" borderId="0" xfId="1" applyFont="1"/>
    <xf numFmtId="0" fontId="3" fillId="0" borderId="0" xfId="1" applyAlignment="1">
      <alignment horizontal="left"/>
    </xf>
    <xf numFmtId="38" fontId="9" fillId="4" borderId="0" xfId="1" applyNumberFormat="1" applyFont="1" applyFill="1"/>
    <xf numFmtId="0" fontId="3" fillId="0" borderId="0" xfId="1"/>
    <xf numFmtId="0" fontId="9" fillId="0" borderId="0" xfId="1" applyFont="1" applyAlignment="1">
      <alignment horizontal="left"/>
    </xf>
    <xf numFmtId="166" fontId="9" fillId="0" borderId="0" xfId="1" applyNumberFormat="1" applyFont="1" applyAlignment="1">
      <alignment horizontal="left"/>
    </xf>
    <xf numFmtId="167" fontId="1" fillId="0" borderId="0" xfId="1" applyNumberFormat="1" applyFont="1"/>
    <xf numFmtId="0" fontId="10" fillId="0" borderId="0" xfId="1" applyFont="1" applyAlignment="1">
      <alignment horizontal="left"/>
    </xf>
    <xf numFmtId="166" fontId="10" fillId="0" borderId="0" xfId="1" applyNumberFormat="1" applyFont="1" applyAlignment="1">
      <alignment horizontal="left"/>
    </xf>
    <xf numFmtId="0" fontId="9" fillId="5" borderId="0" xfId="1" applyFont="1" applyFill="1" applyAlignment="1">
      <alignment horizontal="left"/>
    </xf>
    <xf numFmtId="166" fontId="9" fillId="5" borderId="0" xfId="1" applyNumberFormat="1" applyFont="1" applyFill="1" applyAlignment="1">
      <alignment horizontal="left"/>
    </xf>
    <xf numFmtId="3" fontId="1" fillId="0" borderId="0" xfId="1" applyNumberFormat="1" applyFont="1"/>
    <xf numFmtId="3" fontId="3" fillId="0" borderId="0" xfId="1" applyNumberFormat="1"/>
    <xf numFmtId="0" fontId="9" fillId="6" borderId="0" xfId="1" applyFont="1" applyFill="1" applyAlignment="1">
      <alignment horizontal="left"/>
    </xf>
    <xf numFmtId="166" fontId="9" fillId="6" borderId="0" xfId="1" applyNumberFormat="1" applyFont="1" applyFill="1" applyAlignment="1">
      <alignment horizontal="left"/>
    </xf>
    <xf numFmtId="0" fontId="9" fillId="7" borderId="0" xfId="1" applyFont="1" applyFill="1" applyAlignment="1">
      <alignment horizontal="left"/>
    </xf>
    <xf numFmtId="166" fontId="9" fillId="7" borderId="0" xfId="1" applyNumberFormat="1" applyFont="1" applyFill="1" applyAlignment="1">
      <alignment horizontal="left"/>
    </xf>
    <xf numFmtId="38" fontId="9" fillId="6" borderId="0" xfId="1" applyNumberFormat="1" applyFont="1" applyFill="1"/>
    <xf numFmtId="166" fontId="1" fillId="0" borderId="0" xfId="1" applyNumberFormat="1" applyFont="1" applyAlignment="1">
      <alignment horizontal="left"/>
    </xf>
    <xf numFmtId="0" fontId="1" fillId="0" borderId="2" xfId="1" applyFont="1" applyBorder="1" applyAlignment="1">
      <alignment horizontal="left"/>
    </xf>
    <xf numFmtId="166" fontId="9" fillId="4" borderId="0" xfId="1" applyNumberFormat="1" applyFont="1" applyFill="1" applyAlignment="1">
      <alignment horizontal="left"/>
    </xf>
    <xf numFmtId="0" fontId="9" fillId="0" borderId="0" xfId="1" applyFont="1"/>
    <xf numFmtId="0" fontId="9" fillId="0" borderId="2" xfId="1" applyFont="1" applyBorder="1" applyAlignment="1">
      <alignment horizontal="left"/>
    </xf>
    <xf numFmtId="166" fontId="10" fillId="6" borderId="0" xfId="1" applyNumberFormat="1" applyFont="1" applyFill="1" applyAlignment="1">
      <alignment horizontal="left"/>
    </xf>
    <xf numFmtId="166" fontId="10" fillId="7" borderId="0" xfId="1" applyNumberFormat="1" applyFont="1" applyFill="1" applyAlignment="1">
      <alignment horizontal="left"/>
    </xf>
    <xf numFmtId="166" fontId="10" fillId="7" borderId="2" xfId="1" applyNumberFormat="1" applyFont="1" applyFill="1" applyBorder="1" applyAlignment="1">
      <alignment horizontal="left"/>
    </xf>
    <xf numFmtId="0" fontId="9" fillId="0" borderId="0" xfId="1" applyFont="1" applyAlignment="1">
      <alignment horizontal="left" wrapText="1"/>
    </xf>
    <xf numFmtId="166" fontId="12" fillId="0" borderId="0" xfId="1" applyNumberFormat="1" applyFont="1" applyAlignment="1">
      <alignment horizontal="left"/>
    </xf>
    <xf numFmtId="0" fontId="1" fillId="6" borderId="0" xfId="0" applyFont="1" applyFill="1" applyAlignment="1">
      <alignment horizontal="left"/>
    </xf>
    <xf numFmtId="166" fontId="1" fillId="6" borderId="0" xfId="0" applyNumberFormat="1" applyFont="1" applyFill="1"/>
    <xf numFmtId="0" fontId="1" fillId="5" borderId="0" xfId="0" applyFont="1" applyFill="1" applyAlignment="1">
      <alignment horizontal="left"/>
    </xf>
    <xf numFmtId="166" fontId="1" fillId="5" borderId="0" xfId="0" applyNumberFormat="1" applyFont="1" applyFill="1"/>
    <xf numFmtId="0" fontId="1" fillId="10" borderId="0" xfId="0" applyFont="1" applyFill="1" applyAlignment="1">
      <alignment horizontal="left"/>
    </xf>
    <xf numFmtId="166" fontId="1" fillId="10" borderId="0" xfId="0" applyNumberFormat="1" applyFont="1" applyFill="1"/>
    <xf numFmtId="0" fontId="1" fillId="9" borderId="0" xfId="0" applyFont="1" applyFill="1" applyAlignment="1">
      <alignment horizontal="left"/>
    </xf>
    <xf numFmtId="166" fontId="1" fillId="9" borderId="0" xfId="0" applyNumberFormat="1" applyFont="1" applyFill="1"/>
    <xf numFmtId="0" fontId="1" fillId="7" borderId="0" xfId="0" applyFont="1" applyFill="1" applyAlignment="1">
      <alignment horizontal="left"/>
    </xf>
    <xf numFmtId="166" fontId="1" fillId="7" borderId="0" xfId="0" applyNumberFormat="1" applyFont="1" applyFill="1"/>
    <xf numFmtId="0" fontId="11" fillId="7" borderId="0" xfId="0" applyFont="1" applyFill="1" applyAlignment="1">
      <alignment horizontal="left"/>
    </xf>
    <xf numFmtId="166" fontId="11" fillId="7" borderId="0" xfId="0" applyNumberFormat="1" applyFont="1" applyFill="1"/>
    <xf numFmtId="0" fontId="11" fillId="6" borderId="0" xfId="0" applyFont="1" applyFill="1" applyAlignment="1">
      <alignment horizontal="left"/>
    </xf>
    <xf numFmtId="166" fontId="11" fillId="6" borderId="0" xfId="0" applyNumberFormat="1" applyFont="1" applyFill="1"/>
    <xf numFmtId="0" fontId="11" fillId="5" borderId="0" xfId="0" applyFont="1" applyFill="1" applyAlignment="1">
      <alignment horizontal="left"/>
    </xf>
    <xf numFmtId="166" fontId="11" fillId="5" borderId="0" xfId="0" applyNumberFormat="1" applyFont="1" applyFill="1"/>
    <xf numFmtId="166" fontId="1" fillId="0" borderId="0" xfId="1" applyNumberFormat="1" applyFont="1"/>
    <xf numFmtId="3" fontId="13" fillId="0" borderId="0" xfId="1" applyNumberFormat="1" applyFont="1"/>
    <xf numFmtId="0" fontId="9" fillId="8" borderId="0" xfId="1" applyFont="1" applyFill="1" applyAlignment="1">
      <alignment horizontal="left" vertical="center"/>
    </xf>
    <xf numFmtId="0" fontId="8" fillId="8" borderId="0" xfId="1" applyFont="1" applyFill="1" applyAlignment="1">
      <alignment horizontal="left" vertical="center"/>
    </xf>
    <xf numFmtId="0" fontId="9" fillId="9" borderId="0" xfId="1" applyFont="1" applyFill="1" applyAlignment="1">
      <alignment horizontal="left" vertical="center"/>
    </xf>
    <xf numFmtId="0" fontId="8" fillId="9" borderId="0" xfId="1" applyFont="1" applyFill="1" applyAlignment="1">
      <alignment horizontal="left" vertical="center"/>
    </xf>
    <xf numFmtId="0" fontId="6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top" wrapText="1"/>
    </xf>
    <xf numFmtId="0" fontId="9" fillId="5" borderId="0" xfId="1" applyFont="1" applyFill="1" applyAlignment="1">
      <alignment horizontal="left" vertical="center"/>
    </xf>
    <xf numFmtId="0" fontId="8" fillId="5" borderId="0" xfId="1" applyFont="1" applyFill="1" applyAlignment="1">
      <alignment horizontal="left" vertical="center"/>
    </xf>
    <xf numFmtId="0" fontId="9" fillId="6" borderId="0" xfId="1" applyFont="1" applyFill="1" applyAlignment="1">
      <alignment horizontal="left" vertical="center"/>
    </xf>
    <xf numFmtId="0" fontId="8" fillId="6" borderId="0" xfId="1" applyFont="1" applyFill="1" applyAlignment="1">
      <alignment horizontal="left" vertical="center"/>
    </xf>
    <xf numFmtId="0" fontId="9" fillId="7" borderId="0" xfId="1" applyFont="1" applyFill="1" applyAlignment="1">
      <alignment horizontal="left" vertical="center"/>
    </xf>
    <xf numFmtId="0" fontId="8" fillId="7" borderId="0" xfId="1" applyFont="1" applyFill="1" applyAlignment="1">
      <alignment horizontal="left" vertical="center"/>
    </xf>
  </cellXfs>
  <cellStyles count="2">
    <cellStyle name="Normal" xfId="0" builtinId="0"/>
    <cellStyle name="Normal 2" xfId="1" xr:uid="{BA88A988-325B-458C-B4EE-D4EAF383B0B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2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Circulation Activity</a:t>
            </a:r>
          </a:p>
        </c:rich>
      </c:tx>
      <c:layout>
        <c:manualLayout>
          <c:xMode val="edge"/>
          <c:yMode val="edge"/>
          <c:x val="0.38288677614520311"/>
          <c:y val="2.01072386058981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3275713050993949"/>
          <c:y val="0.17493297587131368"/>
          <c:w val="0.5955056179775281"/>
          <c:h val="0.75469168900804284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'Raw Data'!$B$3</c:f>
              <c:strCache>
                <c:ptCount val="1"/>
                <c:pt idx="0">
                  <c:v>CHKOUTS</c:v>
                </c:pt>
              </c:strCache>
            </c:strRef>
          </c:tx>
          <c:spPr>
            <a:solidFill>
              <a:srgbClr val="F5E39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[0]!TerminalValues</c:f>
              <c:strCache>
                <c:ptCount val="40"/>
                <c:pt idx="0">
                  <c:v>Ocl-Minocqua, twnshp of</c:v>
                </c:pt>
                <c:pt idx="1">
                  <c:v>Vc-Arbor Vitae, twnshp of</c:v>
                </c:pt>
                <c:pt idx="2">
                  <c:v>Oc-Woodruff, twnshp of</c:v>
                </c:pt>
                <c:pt idx="3">
                  <c:v>Vcl-Lac Du Flambeau, twnshp of</c:v>
                </c:pt>
                <c:pt idx="4">
                  <c:v>Oc-Hazelhurst, twnshp of</c:v>
                </c:pt>
                <c:pt idx="5">
                  <c:v>Oc-Lake Tomahawk, twnshp of</c:v>
                </c:pt>
                <c:pt idx="6">
                  <c:v>Oc-Cassian, twnshp of</c:v>
                </c:pt>
                <c:pt idx="7">
                  <c:v>Vcl-St. Germain, twnshp of</c:v>
                </c:pt>
                <c:pt idx="8">
                  <c:v>Interlibrary Loan</c:v>
                </c:pt>
                <c:pt idx="9">
                  <c:v>Ocl-Newbold, twnshp of</c:v>
                </c:pt>
                <c:pt idx="10">
                  <c:v>WI-LaCrosse County</c:v>
                </c:pt>
                <c:pt idx="11">
                  <c:v>Vcl-Presque Isle, twnshp of</c:v>
                </c:pt>
                <c:pt idx="12">
                  <c:v>Vcl-Eagle River, twnshp of</c:v>
                </c:pt>
                <c:pt idx="13">
                  <c:v>Vcl-Boulder Junction, twnshp of</c:v>
                </c:pt>
                <c:pt idx="14">
                  <c:v>Ocl-Rhinelander, city of</c:v>
                </c:pt>
                <c:pt idx="15">
                  <c:v>Vcl-Manitowish Waters, twnshp of</c:v>
                </c:pt>
                <c:pt idx="16">
                  <c:v>Oc-Sugar Camp, twnshp of</c:v>
                </c:pt>
                <c:pt idx="17">
                  <c:v>WI-Iron County</c:v>
                </c:pt>
                <c:pt idx="18">
                  <c:v>Vcl-Plum Lake-Sayner, twnshp of</c:v>
                </c:pt>
                <c:pt idx="19">
                  <c:v>Ocl-Crescent, twnshp of</c:v>
                </c:pt>
                <c:pt idx="20">
                  <c:v>Ocl-Pine Lake, twnshp of</c:v>
                </c:pt>
                <c:pt idx="21">
                  <c:v>Oc-Nokomis, twnshp of</c:v>
                </c:pt>
                <c:pt idx="22">
                  <c:v>WVLS Cataloging</c:v>
                </c:pt>
                <c:pt idx="23">
                  <c:v>Mcl-Wausau, city of</c:v>
                </c:pt>
                <c:pt idx="24">
                  <c:v>Prc-Worcester, twnshp of</c:v>
                </c:pt>
                <c:pt idx="25">
                  <c:v>Cc-Sherman, twnshp of</c:v>
                </c:pt>
                <c:pt idx="26">
                  <c:v>Prcl-Ogema, twnshp of</c:v>
                </c:pt>
                <c:pt idx="27">
                  <c:v>WI-Brown County</c:v>
                </c:pt>
                <c:pt idx="28">
                  <c:v>WI-Waukesha County</c:v>
                </c:pt>
                <c:pt idx="29">
                  <c:v>Prc-Fifield, twnshp of</c:v>
                </c:pt>
                <c:pt idx="30">
                  <c:v>Prcl-Park Falls, city of</c:v>
                </c:pt>
                <c:pt idx="31">
                  <c:v>Mcl-Stettin, twnshp of</c:v>
                </c:pt>
                <c:pt idx="32">
                  <c:v>Oc-Little Rice, twnshp of</c:v>
                </c:pt>
                <c:pt idx="33">
                  <c:v>Mcl-Rothschild, village of</c:v>
                </c:pt>
                <c:pt idx="34">
                  <c:v>WI-Milwaukee County</c:v>
                </c:pt>
                <c:pt idx="35">
                  <c:v>Oc-Lynne, twnshp of</c:v>
                </c:pt>
                <c:pt idx="36">
                  <c:v>Mcl-Weston, village of</c:v>
                </c:pt>
                <c:pt idx="37">
                  <c:v>Ocl-Pelican, twnshp of</c:v>
                </c:pt>
                <c:pt idx="38">
                  <c:v>Ccl-Abbotsford, city of</c:v>
                </c:pt>
                <c:pt idx="39">
                  <c:v>Li-Schley, twnshp of</c:v>
                </c:pt>
              </c:strCache>
            </c:strRef>
          </c:cat>
          <c:val>
            <c:numRef>
              <c:f>[0]!CheckoutValues</c:f>
              <c:numCache>
                <c:formatCode>0</c:formatCode>
                <c:ptCount val="40"/>
                <c:pt idx="0">
                  <c:v>36451</c:v>
                </c:pt>
                <c:pt idx="1">
                  <c:v>17864</c:v>
                </c:pt>
                <c:pt idx="2">
                  <c:v>13739</c:v>
                </c:pt>
                <c:pt idx="3">
                  <c:v>7274</c:v>
                </c:pt>
                <c:pt idx="4">
                  <c:v>7143</c:v>
                </c:pt>
                <c:pt idx="5">
                  <c:v>3825</c:v>
                </c:pt>
                <c:pt idx="6">
                  <c:v>2878</c:v>
                </c:pt>
                <c:pt idx="7">
                  <c:v>1433</c:v>
                </c:pt>
                <c:pt idx="8">
                  <c:v>793</c:v>
                </c:pt>
                <c:pt idx="9">
                  <c:v>830</c:v>
                </c:pt>
                <c:pt idx="10">
                  <c:v>781</c:v>
                </c:pt>
                <c:pt idx="11">
                  <c:v>618</c:v>
                </c:pt>
                <c:pt idx="12">
                  <c:v>384</c:v>
                </c:pt>
                <c:pt idx="13">
                  <c:v>364</c:v>
                </c:pt>
                <c:pt idx="14">
                  <c:v>313</c:v>
                </c:pt>
                <c:pt idx="15">
                  <c:v>239</c:v>
                </c:pt>
                <c:pt idx="16">
                  <c:v>226</c:v>
                </c:pt>
                <c:pt idx="17">
                  <c:v>228</c:v>
                </c:pt>
                <c:pt idx="18">
                  <c:v>184</c:v>
                </c:pt>
                <c:pt idx="19">
                  <c:v>263</c:v>
                </c:pt>
                <c:pt idx="20">
                  <c:v>149</c:v>
                </c:pt>
                <c:pt idx="21">
                  <c:v>133</c:v>
                </c:pt>
                <c:pt idx="22">
                  <c:v>0</c:v>
                </c:pt>
                <c:pt idx="23">
                  <c:v>107</c:v>
                </c:pt>
                <c:pt idx="24">
                  <c:v>114</c:v>
                </c:pt>
                <c:pt idx="25">
                  <c:v>107</c:v>
                </c:pt>
                <c:pt idx="26">
                  <c:v>140</c:v>
                </c:pt>
                <c:pt idx="27">
                  <c:v>58</c:v>
                </c:pt>
                <c:pt idx="28">
                  <c:v>91</c:v>
                </c:pt>
                <c:pt idx="29">
                  <c:v>59</c:v>
                </c:pt>
                <c:pt idx="30">
                  <c:v>65</c:v>
                </c:pt>
                <c:pt idx="31">
                  <c:v>88</c:v>
                </c:pt>
                <c:pt idx="32">
                  <c:v>56</c:v>
                </c:pt>
                <c:pt idx="33">
                  <c:v>54</c:v>
                </c:pt>
                <c:pt idx="34">
                  <c:v>47</c:v>
                </c:pt>
                <c:pt idx="35">
                  <c:v>35</c:v>
                </c:pt>
                <c:pt idx="36">
                  <c:v>35</c:v>
                </c:pt>
                <c:pt idx="37">
                  <c:v>48</c:v>
                </c:pt>
                <c:pt idx="38">
                  <c:v>49</c:v>
                </c:pt>
                <c:pt idx="39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A3-4C23-97E9-C03E368FE614}"/>
            </c:ext>
          </c:extLst>
        </c:ser>
        <c:ser>
          <c:idx val="3"/>
          <c:order val="1"/>
          <c:tx>
            <c:strRef>
              <c:f>'Raw Data'!$C$3</c:f>
              <c:strCache>
                <c:ptCount val="1"/>
                <c:pt idx="0">
                  <c:v>CHKINS</c:v>
                </c:pt>
              </c:strCache>
            </c:strRef>
          </c:tx>
          <c:spPr>
            <a:solidFill>
              <a:srgbClr val="FCCFA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[0]!TerminalValues</c:f>
              <c:strCache>
                <c:ptCount val="40"/>
                <c:pt idx="0">
                  <c:v>Ocl-Minocqua, twnshp of</c:v>
                </c:pt>
                <c:pt idx="1">
                  <c:v>Vc-Arbor Vitae, twnshp of</c:v>
                </c:pt>
                <c:pt idx="2">
                  <c:v>Oc-Woodruff, twnshp of</c:v>
                </c:pt>
                <c:pt idx="3">
                  <c:v>Vcl-Lac Du Flambeau, twnshp of</c:v>
                </c:pt>
                <c:pt idx="4">
                  <c:v>Oc-Hazelhurst, twnshp of</c:v>
                </c:pt>
                <c:pt idx="5">
                  <c:v>Oc-Lake Tomahawk, twnshp of</c:v>
                </c:pt>
                <c:pt idx="6">
                  <c:v>Oc-Cassian, twnshp of</c:v>
                </c:pt>
                <c:pt idx="7">
                  <c:v>Vcl-St. Germain, twnshp of</c:v>
                </c:pt>
                <c:pt idx="8">
                  <c:v>Interlibrary Loan</c:v>
                </c:pt>
                <c:pt idx="9">
                  <c:v>Ocl-Newbold, twnshp of</c:v>
                </c:pt>
                <c:pt idx="10">
                  <c:v>WI-LaCrosse County</c:v>
                </c:pt>
                <c:pt idx="11">
                  <c:v>Vcl-Presque Isle, twnshp of</c:v>
                </c:pt>
                <c:pt idx="12">
                  <c:v>Vcl-Eagle River, twnshp of</c:v>
                </c:pt>
                <c:pt idx="13">
                  <c:v>Vcl-Boulder Junction, twnshp of</c:v>
                </c:pt>
                <c:pt idx="14">
                  <c:v>Ocl-Rhinelander, city of</c:v>
                </c:pt>
                <c:pt idx="15">
                  <c:v>Vcl-Manitowish Waters, twnshp of</c:v>
                </c:pt>
                <c:pt idx="16">
                  <c:v>Oc-Sugar Camp, twnshp of</c:v>
                </c:pt>
                <c:pt idx="17">
                  <c:v>WI-Iron County</c:v>
                </c:pt>
                <c:pt idx="18">
                  <c:v>Vcl-Plum Lake-Sayner, twnshp of</c:v>
                </c:pt>
                <c:pt idx="19">
                  <c:v>Ocl-Crescent, twnshp of</c:v>
                </c:pt>
                <c:pt idx="20">
                  <c:v>Ocl-Pine Lake, twnshp of</c:v>
                </c:pt>
                <c:pt idx="21">
                  <c:v>Oc-Nokomis, twnshp of</c:v>
                </c:pt>
                <c:pt idx="22">
                  <c:v>WVLS Cataloging</c:v>
                </c:pt>
                <c:pt idx="23">
                  <c:v>Mcl-Wausau, city of</c:v>
                </c:pt>
                <c:pt idx="24">
                  <c:v>Prc-Worcester, twnshp of</c:v>
                </c:pt>
                <c:pt idx="25">
                  <c:v>Cc-Sherman, twnshp of</c:v>
                </c:pt>
                <c:pt idx="26">
                  <c:v>Prcl-Ogema, twnshp of</c:v>
                </c:pt>
                <c:pt idx="27">
                  <c:v>WI-Brown County</c:v>
                </c:pt>
                <c:pt idx="28">
                  <c:v>WI-Waukesha County</c:v>
                </c:pt>
                <c:pt idx="29">
                  <c:v>Prc-Fifield, twnshp of</c:v>
                </c:pt>
                <c:pt idx="30">
                  <c:v>Prcl-Park Falls, city of</c:v>
                </c:pt>
                <c:pt idx="31">
                  <c:v>Mcl-Stettin, twnshp of</c:v>
                </c:pt>
                <c:pt idx="32">
                  <c:v>Oc-Little Rice, twnshp of</c:v>
                </c:pt>
                <c:pt idx="33">
                  <c:v>Mcl-Rothschild, village of</c:v>
                </c:pt>
                <c:pt idx="34">
                  <c:v>WI-Milwaukee County</c:v>
                </c:pt>
                <c:pt idx="35">
                  <c:v>Oc-Lynne, twnshp of</c:v>
                </c:pt>
                <c:pt idx="36">
                  <c:v>Mcl-Weston, village of</c:v>
                </c:pt>
                <c:pt idx="37">
                  <c:v>Ocl-Pelican, twnshp of</c:v>
                </c:pt>
                <c:pt idx="38">
                  <c:v>Ccl-Abbotsford, city of</c:v>
                </c:pt>
                <c:pt idx="39">
                  <c:v>Li-Schley, twnshp of</c:v>
                </c:pt>
              </c:strCache>
            </c:strRef>
          </c:cat>
          <c:val>
            <c:numRef>
              <c:f>[0]!CheckinValues</c:f>
              <c:numCache>
                <c:formatCode>0</c:formatCode>
                <c:ptCount val="40"/>
                <c:pt idx="0">
                  <c:v>36149</c:v>
                </c:pt>
                <c:pt idx="1">
                  <c:v>17981</c:v>
                </c:pt>
                <c:pt idx="2">
                  <c:v>13964</c:v>
                </c:pt>
                <c:pt idx="3">
                  <c:v>7288</c:v>
                </c:pt>
                <c:pt idx="4">
                  <c:v>7104</c:v>
                </c:pt>
                <c:pt idx="5">
                  <c:v>3826</c:v>
                </c:pt>
                <c:pt idx="6">
                  <c:v>2721</c:v>
                </c:pt>
                <c:pt idx="7">
                  <c:v>1393</c:v>
                </c:pt>
                <c:pt idx="8">
                  <c:v>771</c:v>
                </c:pt>
                <c:pt idx="9">
                  <c:v>685</c:v>
                </c:pt>
                <c:pt idx="10">
                  <c:v>769</c:v>
                </c:pt>
                <c:pt idx="11">
                  <c:v>603</c:v>
                </c:pt>
                <c:pt idx="12">
                  <c:v>334</c:v>
                </c:pt>
                <c:pt idx="13">
                  <c:v>373</c:v>
                </c:pt>
                <c:pt idx="14">
                  <c:v>228</c:v>
                </c:pt>
                <c:pt idx="15">
                  <c:v>239</c:v>
                </c:pt>
                <c:pt idx="16">
                  <c:v>262</c:v>
                </c:pt>
                <c:pt idx="17">
                  <c:v>233</c:v>
                </c:pt>
                <c:pt idx="18">
                  <c:v>203</c:v>
                </c:pt>
                <c:pt idx="19">
                  <c:v>232</c:v>
                </c:pt>
                <c:pt idx="20">
                  <c:v>148</c:v>
                </c:pt>
                <c:pt idx="21">
                  <c:v>86</c:v>
                </c:pt>
                <c:pt idx="22">
                  <c:v>0</c:v>
                </c:pt>
                <c:pt idx="23">
                  <c:v>80</c:v>
                </c:pt>
                <c:pt idx="24">
                  <c:v>120</c:v>
                </c:pt>
                <c:pt idx="25">
                  <c:v>110</c:v>
                </c:pt>
                <c:pt idx="26">
                  <c:v>78</c:v>
                </c:pt>
                <c:pt idx="27">
                  <c:v>56</c:v>
                </c:pt>
                <c:pt idx="28">
                  <c:v>90</c:v>
                </c:pt>
                <c:pt idx="29">
                  <c:v>64</c:v>
                </c:pt>
                <c:pt idx="30">
                  <c:v>47</c:v>
                </c:pt>
                <c:pt idx="31">
                  <c:v>24</c:v>
                </c:pt>
                <c:pt idx="32">
                  <c:v>21</c:v>
                </c:pt>
                <c:pt idx="33">
                  <c:v>40</c:v>
                </c:pt>
                <c:pt idx="34">
                  <c:v>46</c:v>
                </c:pt>
                <c:pt idx="35">
                  <c:v>34</c:v>
                </c:pt>
                <c:pt idx="36">
                  <c:v>25</c:v>
                </c:pt>
                <c:pt idx="37">
                  <c:v>21</c:v>
                </c:pt>
                <c:pt idx="38">
                  <c:v>22</c:v>
                </c:pt>
                <c:pt idx="39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A3-4C23-97E9-C03E368FE614}"/>
            </c:ext>
          </c:extLst>
        </c:ser>
        <c:ser>
          <c:idx val="4"/>
          <c:order val="2"/>
          <c:tx>
            <c:strRef>
              <c:f>'Raw Data'!$D$3</c:f>
              <c:strCache>
                <c:ptCount val="1"/>
                <c:pt idx="0">
                  <c:v>RENEWALS</c:v>
                </c:pt>
              </c:strCache>
            </c:strRef>
          </c:tx>
          <c:spPr>
            <a:solidFill>
              <a:srgbClr val="EBBFB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[0]!TerminalValues</c:f>
              <c:strCache>
                <c:ptCount val="40"/>
                <c:pt idx="0">
                  <c:v>Ocl-Minocqua, twnshp of</c:v>
                </c:pt>
                <c:pt idx="1">
                  <c:v>Vc-Arbor Vitae, twnshp of</c:v>
                </c:pt>
                <c:pt idx="2">
                  <c:v>Oc-Woodruff, twnshp of</c:v>
                </c:pt>
                <c:pt idx="3">
                  <c:v>Vcl-Lac Du Flambeau, twnshp of</c:v>
                </c:pt>
                <c:pt idx="4">
                  <c:v>Oc-Hazelhurst, twnshp of</c:v>
                </c:pt>
                <c:pt idx="5">
                  <c:v>Oc-Lake Tomahawk, twnshp of</c:v>
                </c:pt>
                <c:pt idx="6">
                  <c:v>Oc-Cassian, twnshp of</c:v>
                </c:pt>
                <c:pt idx="7">
                  <c:v>Vcl-St. Germain, twnshp of</c:v>
                </c:pt>
                <c:pt idx="8">
                  <c:v>Interlibrary Loan</c:v>
                </c:pt>
                <c:pt idx="9">
                  <c:v>Ocl-Newbold, twnshp of</c:v>
                </c:pt>
                <c:pt idx="10">
                  <c:v>WI-LaCrosse County</c:v>
                </c:pt>
                <c:pt idx="11">
                  <c:v>Vcl-Presque Isle, twnshp of</c:v>
                </c:pt>
                <c:pt idx="12">
                  <c:v>Vcl-Eagle River, twnshp of</c:v>
                </c:pt>
                <c:pt idx="13">
                  <c:v>Vcl-Boulder Junction, twnshp of</c:v>
                </c:pt>
                <c:pt idx="14">
                  <c:v>Ocl-Rhinelander, city of</c:v>
                </c:pt>
                <c:pt idx="15">
                  <c:v>Vcl-Manitowish Waters, twnshp of</c:v>
                </c:pt>
                <c:pt idx="16">
                  <c:v>Oc-Sugar Camp, twnshp of</c:v>
                </c:pt>
                <c:pt idx="17">
                  <c:v>WI-Iron County</c:v>
                </c:pt>
                <c:pt idx="18">
                  <c:v>Vcl-Plum Lake-Sayner, twnshp of</c:v>
                </c:pt>
                <c:pt idx="19">
                  <c:v>Ocl-Crescent, twnshp of</c:v>
                </c:pt>
                <c:pt idx="20">
                  <c:v>Ocl-Pine Lake, twnshp of</c:v>
                </c:pt>
                <c:pt idx="21">
                  <c:v>Oc-Nokomis, twnshp of</c:v>
                </c:pt>
                <c:pt idx="22">
                  <c:v>WVLS Cataloging</c:v>
                </c:pt>
                <c:pt idx="23">
                  <c:v>Mcl-Wausau, city of</c:v>
                </c:pt>
                <c:pt idx="24">
                  <c:v>Prc-Worcester, twnshp of</c:v>
                </c:pt>
                <c:pt idx="25">
                  <c:v>Cc-Sherman, twnshp of</c:v>
                </c:pt>
                <c:pt idx="26">
                  <c:v>Prcl-Ogema, twnshp of</c:v>
                </c:pt>
                <c:pt idx="27">
                  <c:v>WI-Brown County</c:v>
                </c:pt>
                <c:pt idx="28">
                  <c:v>WI-Waukesha County</c:v>
                </c:pt>
                <c:pt idx="29">
                  <c:v>Prc-Fifield, twnshp of</c:v>
                </c:pt>
                <c:pt idx="30">
                  <c:v>Prcl-Park Falls, city of</c:v>
                </c:pt>
                <c:pt idx="31">
                  <c:v>Mcl-Stettin, twnshp of</c:v>
                </c:pt>
                <c:pt idx="32">
                  <c:v>Oc-Little Rice, twnshp of</c:v>
                </c:pt>
                <c:pt idx="33">
                  <c:v>Mcl-Rothschild, village of</c:v>
                </c:pt>
                <c:pt idx="34">
                  <c:v>WI-Milwaukee County</c:v>
                </c:pt>
                <c:pt idx="35">
                  <c:v>Oc-Lynne, twnshp of</c:v>
                </c:pt>
                <c:pt idx="36">
                  <c:v>Mcl-Weston, village of</c:v>
                </c:pt>
                <c:pt idx="37">
                  <c:v>Ocl-Pelican, twnshp of</c:v>
                </c:pt>
                <c:pt idx="38">
                  <c:v>Ccl-Abbotsford, city of</c:v>
                </c:pt>
                <c:pt idx="39">
                  <c:v>Li-Schley, twnshp of</c:v>
                </c:pt>
              </c:strCache>
            </c:strRef>
          </c:cat>
          <c:val>
            <c:numRef>
              <c:f>[0]!RenewalValues</c:f>
              <c:numCache>
                <c:formatCode>0</c:formatCode>
                <c:ptCount val="40"/>
                <c:pt idx="0">
                  <c:v>8351</c:v>
                </c:pt>
                <c:pt idx="1">
                  <c:v>4650</c:v>
                </c:pt>
                <c:pt idx="2">
                  <c:v>3102</c:v>
                </c:pt>
                <c:pt idx="3">
                  <c:v>1841</c:v>
                </c:pt>
                <c:pt idx="4">
                  <c:v>1583</c:v>
                </c:pt>
                <c:pt idx="5">
                  <c:v>1180</c:v>
                </c:pt>
                <c:pt idx="6">
                  <c:v>683</c:v>
                </c:pt>
                <c:pt idx="7">
                  <c:v>345</c:v>
                </c:pt>
                <c:pt idx="8">
                  <c:v>869</c:v>
                </c:pt>
                <c:pt idx="9">
                  <c:v>248</c:v>
                </c:pt>
                <c:pt idx="10">
                  <c:v>24</c:v>
                </c:pt>
                <c:pt idx="11">
                  <c:v>25</c:v>
                </c:pt>
                <c:pt idx="12">
                  <c:v>97</c:v>
                </c:pt>
                <c:pt idx="13">
                  <c:v>59</c:v>
                </c:pt>
                <c:pt idx="14">
                  <c:v>124</c:v>
                </c:pt>
                <c:pt idx="15">
                  <c:v>115</c:v>
                </c:pt>
                <c:pt idx="16">
                  <c:v>75</c:v>
                </c:pt>
                <c:pt idx="17">
                  <c:v>69</c:v>
                </c:pt>
                <c:pt idx="18">
                  <c:v>112</c:v>
                </c:pt>
                <c:pt idx="19">
                  <c:v>1</c:v>
                </c:pt>
                <c:pt idx="20">
                  <c:v>79</c:v>
                </c:pt>
                <c:pt idx="21">
                  <c:v>57</c:v>
                </c:pt>
                <c:pt idx="22">
                  <c:v>0</c:v>
                </c:pt>
                <c:pt idx="23">
                  <c:v>59</c:v>
                </c:pt>
                <c:pt idx="24">
                  <c:v>13</c:v>
                </c:pt>
                <c:pt idx="25">
                  <c:v>18</c:v>
                </c:pt>
                <c:pt idx="26">
                  <c:v>18</c:v>
                </c:pt>
                <c:pt idx="27">
                  <c:v>101</c:v>
                </c:pt>
                <c:pt idx="28">
                  <c:v>18</c:v>
                </c:pt>
                <c:pt idx="29">
                  <c:v>12</c:v>
                </c:pt>
                <c:pt idx="30">
                  <c:v>7</c:v>
                </c:pt>
                <c:pt idx="31">
                  <c:v>0</c:v>
                </c:pt>
                <c:pt idx="32">
                  <c:v>32</c:v>
                </c:pt>
                <c:pt idx="33">
                  <c:v>7</c:v>
                </c:pt>
                <c:pt idx="34">
                  <c:v>6</c:v>
                </c:pt>
                <c:pt idx="35">
                  <c:v>24</c:v>
                </c:pt>
                <c:pt idx="36">
                  <c:v>15</c:v>
                </c:pt>
                <c:pt idx="37">
                  <c:v>5</c:v>
                </c:pt>
                <c:pt idx="38">
                  <c:v>2</c:v>
                </c:pt>
                <c:pt idx="3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A3-4C23-97E9-C03E368FE614}"/>
            </c:ext>
          </c:extLst>
        </c:ser>
        <c:ser>
          <c:idx val="1"/>
          <c:order val="3"/>
          <c:tx>
            <c:strRef>
              <c:f>'Raw Data'!$F$3</c:f>
              <c:strCache>
                <c:ptCount val="1"/>
                <c:pt idx="0">
                  <c:v>HOLDS</c:v>
                </c:pt>
              </c:strCache>
            </c:strRef>
          </c:tx>
          <c:spPr>
            <a:solidFill>
              <a:srgbClr val="E8B8D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[0]!TerminalValues</c:f>
              <c:strCache>
                <c:ptCount val="40"/>
                <c:pt idx="0">
                  <c:v>Ocl-Minocqua, twnshp of</c:v>
                </c:pt>
                <c:pt idx="1">
                  <c:v>Vc-Arbor Vitae, twnshp of</c:v>
                </c:pt>
                <c:pt idx="2">
                  <c:v>Oc-Woodruff, twnshp of</c:v>
                </c:pt>
                <c:pt idx="3">
                  <c:v>Vcl-Lac Du Flambeau, twnshp of</c:v>
                </c:pt>
                <c:pt idx="4">
                  <c:v>Oc-Hazelhurst, twnshp of</c:v>
                </c:pt>
                <c:pt idx="5">
                  <c:v>Oc-Lake Tomahawk, twnshp of</c:v>
                </c:pt>
                <c:pt idx="6">
                  <c:v>Oc-Cassian, twnshp of</c:v>
                </c:pt>
                <c:pt idx="7">
                  <c:v>Vcl-St. Germain, twnshp of</c:v>
                </c:pt>
                <c:pt idx="8">
                  <c:v>Interlibrary Loan</c:v>
                </c:pt>
                <c:pt idx="9">
                  <c:v>Ocl-Newbold, twnshp of</c:v>
                </c:pt>
                <c:pt idx="10">
                  <c:v>WI-LaCrosse County</c:v>
                </c:pt>
                <c:pt idx="11">
                  <c:v>Vcl-Presque Isle, twnshp of</c:v>
                </c:pt>
                <c:pt idx="12">
                  <c:v>Vcl-Eagle River, twnshp of</c:v>
                </c:pt>
                <c:pt idx="13">
                  <c:v>Vcl-Boulder Junction, twnshp of</c:v>
                </c:pt>
                <c:pt idx="14">
                  <c:v>Ocl-Rhinelander, city of</c:v>
                </c:pt>
                <c:pt idx="15">
                  <c:v>Vcl-Manitowish Waters, twnshp of</c:v>
                </c:pt>
                <c:pt idx="16">
                  <c:v>Oc-Sugar Camp, twnshp of</c:v>
                </c:pt>
                <c:pt idx="17">
                  <c:v>WI-Iron County</c:v>
                </c:pt>
                <c:pt idx="18">
                  <c:v>Vcl-Plum Lake-Sayner, twnshp of</c:v>
                </c:pt>
                <c:pt idx="19">
                  <c:v>Ocl-Crescent, twnshp of</c:v>
                </c:pt>
                <c:pt idx="20">
                  <c:v>Ocl-Pine Lake, twnshp of</c:v>
                </c:pt>
                <c:pt idx="21">
                  <c:v>Oc-Nokomis, twnshp of</c:v>
                </c:pt>
                <c:pt idx="22">
                  <c:v>WVLS Cataloging</c:v>
                </c:pt>
                <c:pt idx="23">
                  <c:v>Mcl-Wausau, city of</c:v>
                </c:pt>
                <c:pt idx="24">
                  <c:v>Prc-Worcester, twnshp of</c:v>
                </c:pt>
                <c:pt idx="25">
                  <c:v>Cc-Sherman, twnshp of</c:v>
                </c:pt>
                <c:pt idx="26">
                  <c:v>Prcl-Ogema, twnshp of</c:v>
                </c:pt>
                <c:pt idx="27">
                  <c:v>WI-Brown County</c:v>
                </c:pt>
                <c:pt idx="28">
                  <c:v>WI-Waukesha County</c:v>
                </c:pt>
                <c:pt idx="29">
                  <c:v>Prc-Fifield, twnshp of</c:v>
                </c:pt>
                <c:pt idx="30">
                  <c:v>Prcl-Park Falls, city of</c:v>
                </c:pt>
                <c:pt idx="31">
                  <c:v>Mcl-Stettin, twnshp of</c:v>
                </c:pt>
                <c:pt idx="32">
                  <c:v>Oc-Little Rice, twnshp of</c:v>
                </c:pt>
                <c:pt idx="33">
                  <c:v>Mcl-Rothschild, village of</c:v>
                </c:pt>
                <c:pt idx="34">
                  <c:v>WI-Milwaukee County</c:v>
                </c:pt>
                <c:pt idx="35">
                  <c:v>Oc-Lynne, twnshp of</c:v>
                </c:pt>
                <c:pt idx="36">
                  <c:v>Mcl-Weston, village of</c:v>
                </c:pt>
                <c:pt idx="37">
                  <c:v>Ocl-Pelican, twnshp of</c:v>
                </c:pt>
                <c:pt idx="38">
                  <c:v>Ccl-Abbotsford, city of</c:v>
                </c:pt>
                <c:pt idx="39">
                  <c:v>Li-Schley, twnshp of</c:v>
                </c:pt>
              </c:strCache>
            </c:strRef>
          </c:cat>
          <c:val>
            <c:numRef>
              <c:f>[0]!HoldValues</c:f>
              <c:numCache>
                <c:formatCode>0</c:formatCode>
                <c:ptCount val="40"/>
                <c:pt idx="0">
                  <c:v>2329</c:v>
                </c:pt>
                <c:pt idx="1">
                  <c:v>990</c:v>
                </c:pt>
                <c:pt idx="2">
                  <c:v>689</c:v>
                </c:pt>
                <c:pt idx="3">
                  <c:v>388</c:v>
                </c:pt>
                <c:pt idx="4">
                  <c:v>552</c:v>
                </c:pt>
                <c:pt idx="5">
                  <c:v>182</c:v>
                </c:pt>
                <c:pt idx="6">
                  <c:v>126</c:v>
                </c:pt>
                <c:pt idx="7">
                  <c:v>95</c:v>
                </c:pt>
                <c:pt idx="8">
                  <c:v>0</c:v>
                </c:pt>
                <c:pt idx="9">
                  <c:v>14</c:v>
                </c:pt>
                <c:pt idx="10">
                  <c:v>1</c:v>
                </c:pt>
                <c:pt idx="11">
                  <c:v>4</c:v>
                </c:pt>
                <c:pt idx="12">
                  <c:v>7</c:v>
                </c:pt>
                <c:pt idx="13">
                  <c:v>23</c:v>
                </c:pt>
                <c:pt idx="14">
                  <c:v>10</c:v>
                </c:pt>
                <c:pt idx="15">
                  <c:v>8</c:v>
                </c:pt>
                <c:pt idx="16">
                  <c:v>8</c:v>
                </c:pt>
                <c:pt idx="17">
                  <c:v>14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10</c:v>
                </c:pt>
                <c:pt idx="22">
                  <c:v>261</c:v>
                </c:pt>
                <c:pt idx="23">
                  <c:v>13</c:v>
                </c:pt>
                <c:pt idx="24">
                  <c:v>0</c:v>
                </c:pt>
                <c:pt idx="25">
                  <c:v>5</c:v>
                </c:pt>
                <c:pt idx="26">
                  <c:v>4</c:v>
                </c:pt>
                <c:pt idx="27">
                  <c:v>1</c:v>
                </c:pt>
                <c:pt idx="28">
                  <c:v>1</c:v>
                </c:pt>
                <c:pt idx="29">
                  <c:v>8</c:v>
                </c:pt>
                <c:pt idx="30">
                  <c:v>16</c:v>
                </c:pt>
                <c:pt idx="31">
                  <c:v>9</c:v>
                </c:pt>
                <c:pt idx="32">
                  <c:v>2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EA3-4C23-97E9-C03E368FE614}"/>
            </c:ext>
          </c:extLst>
        </c:ser>
        <c:ser>
          <c:idx val="6"/>
          <c:order val="4"/>
          <c:tx>
            <c:strRef>
              <c:f>'Raw Data'!$G$3</c:f>
              <c:strCache>
                <c:ptCount val="1"/>
                <c:pt idx="0">
                  <c:v>Hl/RECLL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[0]!TerminalValues</c:f>
              <c:strCache>
                <c:ptCount val="40"/>
                <c:pt idx="0">
                  <c:v>Ocl-Minocqua, twnshp of</c:v>
                </c:pt>
                <c:pt idx="1">
                  <c:v>Vc-Arbor Vitae, twnshp of</c:v>
                </c:pt>
                <c:pt idx="2">
                  <c:v>Oc-Woodruff, twnshp of</c:v>
                </c:pt>
                <c:pt idx="3">
                  <c:v>Vcl-Lac Du Flambeau, twnshp of</c:v>
                </c:pt>
                <c:pt idx="4">
                  <c:v>Oc-Hazelhurst, twnshp of</c:v>
                </c:pt>
                <c:pt idx="5">
                  <c:v>Oc-Lake Tomahawk, twnshp of</c:v>
                </c:pt>
                <c:pt idx="6">
                  <c:v>Oc-Cassian, twnshp of</c:v>
                </c:pt>
                <c:pt idx="7">
                  <c:v>Vcl-St. Germain, twnshp of</c:v>
                </c:pt>
                <c:pt idx="8">
                  <c:v>Interlibrary Loan</c:v>
                </c:pt>
                <c:pt idx="9">
                  <c:v>Ocl-Newbold, twnshp of</c:v>
                </c:pt>
                <c:pt idx="10">
                  <c:v>WI-LaCrosse County</c:v>
                </c:pt>
                <c:pt idx="11">
                  <c:v>Vcl-Presque Isle, twnshp of</c:v>
                </c:pt>
                <c:pt idx="12">
                  <c:v>Vcl-Eagle River, twnshp of</c:v>
                </c:pt>
                <c:pt idx="13">
                  <c:v>Vcl-Boulder Junction, twnshp of</c:v>
                </c:pt>
                <c:pt idx="14">
                  <c:v>Ocl-Rhinelander, city of</c:v>
                </c:pt>
                <c:pt idx="15">
                  <c:v>Vcl-Manitowish Waters, twnshp of</c:v>
                </c:pt>
                <c:pt idx="16">
                  <c:v>Oc-Sugar Camp, twnshp of</c:v>
                </c:pt>
                <c:pt idx="17">
                  <c:v>WI-Iron County</c:v>
                </c:pt>
                <c:pt idx="18">
                  <c:v>Vcl-Plum Lake-Sayner, twnshp of</c:v>
                </c:pt>
                <c:pt idx="19">
                  <c:v>Ocl-Crescent, twnshp of</c:v>
                </c:pt>
                <c:pt idx="20">
                  <c:v>Ocl-Pine Lake, twnshp of</c:v>
                </c:pt>
                <c:pt idx="21">
                  <c:v>Oc-Nokomis, twnshp of</c:v>
                </c:pt>
                <c:pt idx="22">
                  <c:v>WVLS Cataloging</c:v>
                </c:pt>
                <c:pt idx="23">
                  <c:v>Mcl-Wausau, city of</c:v>
                </c:pt>
                <c:pt idx="24">
                  <c:v>Prc-Worcester, twnshp of</c:v>
                </c:pt>
                <c:pt idx="25">
                  <c:v>Cc-Sherman, twnshp of</c:v>
                </c:pt>
                <c:pt idx="26">
                  <c:v>Prcl-Ogema, twnshp of</c:v>
                </c:pt>
                <c:pt idx="27">
                  <c:v>WI-Brown County</c:v>
                </c:pt>
                <c:pt idx="28">
                  <c:v>WI-Waukesha County</c:v>
                </c:pt>
                <c:pt idx="29">
                  <c:v>Prc-Fifield, twnshp of</c:v>
                </c:pt>
                <c:pt idx="30">
                  <c:v>Prcl-Park Falls, city of</c:v>
                </c:pt>
                <c:pt idx="31">
                  <c:v>Mcl-Stettin, twnshp of</c:v>
                </c:pt>
                <c:pt idx="32">
                  <c:v>Oc-Little Rice, twnshp of</c:v>
                </c:pt>
                <c:pt idx="33">
                  <c:v>Mcl-Rothschild, village of</c:v>
                </c:pt>
                <c:pt idx="34">
                  <c:v>WI-Milwaukee County</c:v>
                </c:pt>
                <c:pt idx="35">
                  <c:v>Oc-Lynne, twnshp of</c:v>
                </c:pt>
                <c:pt idx="36">
                  <c:v>Mcl-Weston, village of</c:v>
                </c:pt>
                <c:pt idx="37">
                  <c:v>Ocl-Pelican, twnshp of</c:v>
                </c:pt>
                <c:pt idx="38">
                  <c:v>Ccl-Abbotsford, city of</c:v>
                </c:pt>
                <c:pt idx="39">
                  <c:v>Li-Schley, twnshp of</c:v>
                </c:pt>
              </c:strCache>
            </c:strRef>
          </c:cat>
          <c:val>
            <c:numRef>
              <c:f>[0]!HoldNoRecallValues</c:f>
              <c:numCache>
                <c:formatCode>0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EA3-4C23-97E9-C03E368FE6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6180624"/>
        <c:axId val="1"/>
      </c:barChart>
      <c:catAx>
        <c:axId val="536180624"/>
        <c:scaling>
          <c:orientation val="minMax"/>
        </c:scaling>
        <c:delete val="0"/>
        <c:axPos val="l"/>
        <c:title>
          <c:tx>
            <c:strRef>
              <c:f>'Raw Data'!$A$3</c:f>
              <c:strCache>
                <c:ptCount val="1"/>
                <c:pt idx="0">
                  <c:v>PCODE4</c:v>
                </c:pt>
              </c:strCache>
            </c:strRef>
          </c:tx>
          <c:layout>
            <c:manualLayout>
              <c:xMode val="edge"/>
              <c:yMode val="edge"/>
              <c:x val="3.9757994814174594E-2"/>
              <c:y val="0.51742627345844494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0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Transactions</a:t>
                </a:r>
              </a:p>
            </c:rich>
          </c:tx>
          <c:layout>
            <c:manualLayout>
              <c:xMode val="edge"/>
              <c:yMode val="edge"/>
              <c:x val="0.31806395851339675"/>
              <c:y val="0.122654155495978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180624"/>
        <c:crosses val="max"/>
        <c:crossBetween val="between"/>
      </c:valAx>
      <c:spPr>
        <a:solidFill>
          <a:srgbClr val="EAEAEA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8893690579083834"/>
          <c:y val="0.9524128686327078"/>
          <c:w val="0.49438202247191015"/>
          <c:h val="2.14477211796246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Circulation Activity</a:t>
            </a:r>
          </a:p>
        </c:rich>
      </c:tx>
      <c:layout>
        <c:manualLayout>
          <c:xMode val="edge"/>
          <c:yMode val="edge"/>
          <c:x val="0.41687817258883247"/>
          <c:y val="1.95712954333643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690355329949238"/>
          <c:y val="0.16868592730661697"/>
          <c:w val="0.81789340101522845"/>
          <c:h val="0.73252562907735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'Raw Data'!$B$3</c:f>
              <c:strCache>
                <c:ptCount val="1"/>
                <c:pt idx="0">
                  <c:v>CHKOUTS</c:v>
                </c:pt>
              </c:strCache>
            </c:strRef>
          </c:tx>
          <c:spPr>
            <a:solidFill>
              <a:srgbClr val="F5E39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'Raw Data'!$B$4</c:f>
              <c:numCache>
                <c:formatCode>0</c:formatCode>
                <c:ptCount val="1"/>
                <c:pt idx="0">
                  <c:v>97877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43-4997-A8E1-033198FEF8E3}"/>
            </c:ext>
          </c:extLst>
        </c:ser>
        <c:ser>
          <c:idx val="2"/>
          <c:order val="1"/>
          <c:tx>
            <c:strRef>
              <c:f>'Raw Data'!$C$3</c:f>
              <c:strCache>
                <c:ptCount val="1"/>
                <c:pt idx="0">
                  <c:v>CHKINS</c:v>
                </c:pt>
              </c:strCache>
            </c:strRef>
          </c:tx>
          <c:spPr>
            <a:solidFill>
              <a:srgbClr val="FCCFA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'Raw Data'!$C$4</c:f>
              <c:numCache>
                <c:formatCode>0</c:formatCode>
                <c:ptCount val="1"/>
                <c:pt idx="0">
                  <c:v>96984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43-4997-A8E1-033198FEF8E3}"/>
            </c:ext>
          </c:extLst>
        </c:ser>
        <c:ser>
          <c:idx val="3"/>
          <c:order val="2"/>
          <c:tx>
            <c:strRef>
              <c:f>'Raw Data'!$D$3</c:f>
              <c:strCache>
                <c:ptCount val="1"/>
                <c:pt idx="0">
                  <c:v>RENEWALS</c:v>
                </c:pt>
              </c:strCache>
            </c:strRef>
          </c:tx>
          <c:spPr>
            <a:solidFill>
              <a:srgbClr val="EBBFB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'Raw Data'!$D$4</c:f>
              <c:numCache>
                <c:formatCode>0</c:formatCode>
                <c:ptCount val="1"/>
                <c:pt idx="0">
                  <c:v>24168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43-4997-A8E1-033198FEF8E3}"/>
            </c:ext>
          </c:extLst>
        </c:ser>
        <c:ser>
          <c:idx val="5"/>
          <c:order val="3"/>
          <c:tx>
            <c:strRef>
              <c:f>'Raw Data'!$F$3</c:f>
              <c:strCache>
                <c:ptCount val="1"/>
                <c:pt idx="0">
                  <c:v>HOLDS</c:v>
                </c:pt>
              </c:strCache>
            </c:strRef>
          </c:tx>
          <c:spPr>
            <a:solidFill>
              <a:srgbClr val="FFB3B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'Raw Data'!$F$4</c:f>
              <c:numCache>
                <c:formatCode>0</c:formatCode>
                <c:ptCount val="1"/>
                <c:pt idx="0">
                  <c:v>5822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643-4997-A8E1-033198FEF8E3}"/>
            </c:ext>
          </c:extLst>
        </c:ser>
        <c:ser>
          <c:idx val="6"/>
          <c:order val="4"/>
          <c:tx>
            <c:strRef>
              <c:f>'Raw Data'!$G$3</c:f>
              <c:strCache>
                <c:ptCount val="1"/>
                <c:pt idx="0">
                  <c:v>Hl/RECLL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'Raw Data'!$G$4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643-4997-A8E1-033198FEF8E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50"/>
        <c:axId val="1724770112"/>
        <c:axId val="1"/>
      </c:barChart>
      <c:catAx>
        <c:axId val="1724770112"/>
        <c:scaling>
          <c:orientation val="minMax"/>
        </c:scaling>
        <c:delete val="1"/>
        <c:axPos val="b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Transactions</a:t>
                </a:r>
              </a:p>
            </c:rich>
          </c:tx>
          <c:layout>
            <c:manualLayout>
              <c:xMode val="edge"/>
              <c:yMode val="edge"/>
              <c:x val="3.6802030456852791E-2"/>
              <c:y val="0.465051258154706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24770112"/>
        <c:crosses val="autoZero"/>
        <c:crossBetween val="between"/>
      </c:valAx>
      <c:spPr>
        <a:solidFill>
          <a:srgbClr val="EAEAEA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2360406091370553"/>
          <c:y val="0.92730661696178951"/>
          <c:w val="0.3629441624365482"/>
          <c:h val="2.98229263746505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workbookViewId="0"/>
  </sheetViews>
  <sheetProtection content="1" objects="1"/>
  <pageMargins left="0.75" right="0.75" top="1" bottom="1" header="0.5" footer="0.5"/>
  <pageSetup orientation="portrait" horizontalDpi="1200" verticalDpi="1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workbookViewId="0"/>
  </sheetViews>
  <sheetProtection content="1" objects="1"/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297386" cy="812074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68903FF-63C3-EC2B-FD62-189F19EACD9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0.81925</cdr:x>
      <cdr:y>0.07425</cdr:y>
    </cdr:from>
    <cdr:to>
      <cdr:x>0.83125</cdr:x>
      <cdr:y>0.099</cdr:y>
    </cdr:to>
    <cdr:sp macro="" textlink="">
      <cdr:nvSpPr>
        <cdr:cNvPr id="2050" name="Text Box 2">
          <a:extLst xmlns:a="http://schemas.openxmlformats.org/drawingml/2006/main">
            <a:ext uri="{FF2B5EF4-FFF2-40B4-BE49-F238E27FC236}">
              <a16:creationId xmlns:a16="http://schemas.microsoft.com/office/drawing/2014/main" id="{069D5359-6DC0-4E69-C54F-96627CB489C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59133" y="602965"/>
          <a:ext cx="75569" cy="200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  <cdr:relSizeAnchor xmlns:cdr="http://schemas.openxmlformats.org/drawingml/2006/chartDrawing">
    <cdr:from>
      <cdr:x>0.11375</cdr:x>
      <cdr:y>0.059</cdr:y>
    </cdr:from>
    <cdr:to>
      <cdr:x>0.9825</cdr:x>
      <cdr:y>0.08375</cdr:y>
    </cdr:to>
    <cdr:sp macro="" textlink="'Raw Data'!$A$2">
      <cdr:nvSpPr>
        <cdr:cNvPr id="2051" name="Text Box 3">
          <a:extLst xmlns:a="http://schemas.openxmlformats.org/drawingml/2006/main">
            <a:ext uri="{FF2B5EF4-FFF2-40B4-BE49-F238E27FC236}">
              <a16:creationId xmlns:a16="http://schemas.microsoft.com/office/drawing/2014/main" id="{80CE19D1-4D89-5FEC-D5F1-8008052D57AA}"/>
            </a:ext>
          </a:extLst>
        </cdr:cNvPr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16328" y="479124"/>
          <a:ext cx="5470854" cy="200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0" rIns="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6A55F143-79B6-4BA6-BEDB-A66B1A345BBF}" type="TxLink">
            <a:rPr lang="en-US"/>
            <a:pPr algn="ctr" rtl="0">
              <a:defRPr sz="1000"/>
            </a:pPr>
            <a:t>310; 312</a:t>
          </a:fld>
          <a:endParaRPr 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6671733" cy="45466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7F64663-DB1C-0CD3-9BBD-2DA85183D13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0.07375</cdr:x>
      <cdr:y>0.066</cdr:y>
    </cdr:from>
    <cdr:to>
      <cdr:x>0.94175</cdr:x>
      <cdr:y>0.1005</cdr:y>
    </cdr:to>
    <cdr:sp macro="" textlink="'Raw Data'!$A$2">
      <cdr:nvSpPr>
        <cdr:cNvPr id="28673" name="Text Box 1">
          <a:extLst xmlns:a="http://schemas.openxmlformats.org/drawingml/2006/main">
            <a:ext uri="{FF2B5EF4-FFF2-40B4-BE49-F238E27FC236}">
              <a16:creationId xmlns:a16="http://schemas.microsoft.com/office/drawing/2014/main" id="{5230033D-6986-CAF1-8200-5F9DF4FC895A}"/>
            </a:ext>
          </a:extLst>
        </cdr:cNvPr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632623" y="385452"/>
          <a:ext cx="7445655" cy="2014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0" rIns="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3A1DA93B-F868-4FC4-AB78-A1333080865F}" type="TxLink">
            <a:rPr lang="en-US"/>
            <a:pPr algn="ctr" rtl="0">
              <a:defRPr sz="1000"/>
            </a:pPr>
            <a:t>310; 312</a:t>
          </a:fld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IU108"/>
  <sheetViews>
    <sheetView tabSelected="1" zoomScaleNormal="100" workbookViewId="0">
      <selection activeCell="F3" sqref="F3"/>
    </sheetView>
  </sheetViews>
  <sheetFormatPr defaultRowHeight="15" x14ac:dyDescent="0.2"/>
  <cols>
    <col min="1" max="1" width="12.77734375" style="2" bestFit="1" customWidth="1"/>
    <col min="2" max="5" width="8.77734375" style="8" bestFit="1" customWidth="1"/>
    <col min="6" max="6" width="27.44140625" style="8" customWidth="1"/>
    <col min="7" max="7" width="8.77734375" style="8" bestFit="1" customWidth="1"/>
    <col min="8" max="8" width="8.77734375" style="9" bestFit="1" customWidth="1"/>
    <col min="9" max="255" width="8.88671875" style="1" bestFit="1" customWidth="1"/>
  </cols>
  <sheetData>
    <row r="1" spans="1:9" s="3" customFormat="1" ht="36" customHeight="1" x14ac:dyDescent="0.4">
      <c r="A1" s="68" t="s">
        <v>0</v>
      </c>
      <c r="B1" s="69"/>
      <c r="C1" s="69"/>
      <c r="D1" s="69"/>
      <c r="E1" s="69"/>
      <c r="F1" s="69"/>
      <c r="G1" s="69"/>
      <c r="H1" s="69"/>
    </row>
    <row r="2" spans="1:9" s="10" customFormat="1" ht="26.25" customHeight="1" x14ac:dyDescent="0.2">
      <c r="A2" s="70" t="s">
        <v>1</v>
      </c>
      <c r="B2" s="71"/>
      <c r="C2" s="71"/>
      <c r="D2" s="71"/>
      <c r="E2" s="71"/>
      <c r="F2" s="71"/>
      <c r="G2" s="71"/>
      <c r="H2" s="71"/>
    </row>
    <row r="3" spans="1:9" s="4" customFormat="1" ht="36" customHeight="1" x14ac:dyDescent="0.25">
      <c r="A3" s="2" t="s">
        <v>2</v>
      </c>
      <c r="B3" s="8" t="s">
        <v>3</v>
      </c>
      <c r="C3" s="8" t="s">
        <v>5</v>
      </c>
      <c r="D3" s="8" t="s">
        <v>6</v>
      </c>
      <c r="E3" s="8"/>
      <c r="F3" s="11" t="s">
        <v>163</v>
      </c>
      <c r="G3" s="12"/>
      <c r="H3" s="13">
        <f>D108</f>
        <v>122045</v>
      </c>
      <c r="I3" s="14" t="s">
        <v>134</v>
      </c>
    </row>
    <row r="4" spans="1:9" ht="15.75" x14ac:dyDescent="0.2">
      <c r="A4" s="46" t="s">
        <v>11</v>
      </c>
      <c r="B4" s="47">
        <v>49</v>
      </c>
      <c r="C4" s="47">
        <v>2</v>
      </c>
      <c r="D4" s="47">
        <v>51</v>
      </c>
      <c r="F4" s="15" t="s">
        <v>135</v>
      </c>
      <c r="G4" s="16"/>
      <c r="H4" s="17">
        <f>-D48</f>
        <v>-44802</v>
      </c>
      <c r="I4" s="18" t="s">
        <v>136</v>
      </c>
    </row>
    <row r="5" spans="1:9" ht="15.75" x14ac:dyDescent="0.2">
      <c r="A5" s="58" t="s">
        <v>13</v>
      </c>
      <c r="B5" s="59">
        <v>0</v>
      </c>
      <c r="C5" s="59">
        <v>0</v>
      </c>
      <c r="D5" s="59">
        <v>0</v>
      </c>
      <c r="F5" s="15" t="s">
        <v>137</v>
      </c>
      <c r="G5" s="16"/>
      <c r="H5" s="17">
        <f>-D62</f>
        <v>0</v>
      </c>
      <c r="I5" s="18" t="s">
        <v>138</v>
      </c>
    </row>
    <row r="6" spans="1:9" ht="15.75" x14ac:dyDescent="0.2">
      <c r="A6" s="46" t="s">
        <v>14</v>
      </c>
      <c r="B6" s="47">
        <v>0</v>
      </c>
      <c r="C6" s="47">
        <v>0</v>
      </c>
      <c r="D6" s="47">
        <v>0</v>
      </c>
      <c r="F6" s="15"/>
      <c r="G6" s="16"/>
      <c r="H6" s="17">
        <f>-D85</f>
        <v>-1662</v>
      </c>
      <c r="I6" s="18" t="s">
        <v>139</v>
      </c>
    </row>
    <row r="7" spans="1:9" ht="15.75" x14ac:dyDescent="0.2">
      <c r="A7" s="46" t="s">
        <v>15</v>
      </c>
      <c r="B7" s="47">
        <v>0</v>
      </c>
      <c r="C7" s="47">
        <v>0</v>
      </c>
      <c r="D7" s="47">
        <v>0</v>
      </c>
      <c r="F7" s="15"/>
      <c r="G7" s="16"/>
      <c r="H7" s="17">
        <f>-D105</f>
        <v>-1</v>
      </c>
      <c r="I7" s="18" t="s">
        <v>140</v>
      </c>
    </row>
    <row r="8" spans="1:9" x14ac:dyDescent="0.2">
      <c r="A8" s="58" t="s">
        <v>16</v>
      </c>
      <c r="B8" s="59">
        <v>12</v>
      </c>
      <c r="C8" s="59">
        <v>1</v>
      </c>
      <c r="D8" s="59">
        <v>13</v>
      </c>
      <c r="F8" s="19"/>
      <c r="G8" s="19"/>
      <c r="H8" s="20">
        <f>SUM(H3:H7)</f>
        <v>75580</v>
      </c>
      <c r="I8" s="21"/>
    </row>
    <row r="9" spans="1:9" ht="15.75" x14ac:dyDescent="0.2">
      <c r="A9" s="58" t="s">
        <v>17</v>
      </c>
      <c r="B9" s="59">
        <v>1</v>
      </c>
      <c r="C9" s="59">
        <v>0</v>
      </c>
      <c r="D9" s="59">
        <v>1</v>
      </c>
      <c r="F9" s="72" t="s">
        <v>141</v>
      </c>
      <c r="G9" s="73"/>
      <c r="H9" s="17"/>
      <c r="I9" s="21"/>
    </row>
    <row r="10" spans="1:9" x14ac:dyDescent="0.2">
      <c r="A10" s="58" t="s">
        <v>18</v>
      </c>
      <c r="B10" s="59">
        <v>107</v>
      </c>
      <c r="C10" s="59">
        <v>18</v>
      </c>
      <c r="D10" s="59">
        <v>125</v>
      </c>
      <c r="F10" s="22" t="s">
        <v>142</v>
      </c>
      <c r="G10" s="23">
        <f>SUM(D43,D49,D51:D53,D56)</f>
        <v>2061</v>
      </c>
      <c r="H10" s="24"/>
      <c r="I10" s="21"/>
    </row>
    <row r="11" spans="1:9" x14ac:dyDescent="0.2">
      <c r="A11" s="58" t="s">
        <v>20</v>
      </c>
      <c r="B11" s="59">
        <v>0</v>
      </c>
      <c r="C11" s="59">
        <v>0</v>
      </c>
      <c r="D11" s="59">
        <v>0</v>
      </c>
      <c r="F11" s="25" t="s">
        <v>143</v>
      </c>
      <c r="G11" s="26">
        <f>SUM(D42,D44:D47,D50,D54:D55,D57:D58)</f>
        <v>34807</v>
      </c>
      <c r="H11" s="21"/>
      <c r="I11" s="21"/>
    </row>
    <row r="12" spans="1:9" x14ac:dyDescent="0.2">
      <c r="A12" s="46" t="s">
        <v>21</v>
      </c>
      <c r="B12" s="47">
        <v>0</v>
      </c>
      <c r="C12" s="47">
        <v>0</v>
      </c>
      <c r="D12" s="47">
        <v>0</v>
      </c>
      <c r="F12" s="27" t="s">
        <v>144</v>
      </c>
      <c r="G12" s="28">
        <f>SUM(G10:G11)</f>
        <v>36868</v>
      </c>
      <c r="H12" s="21"/>
      <c r="I12" s="21"/>
    </row>
    <row r="13" spans="1:9" x14ac:dyDescent="0.2">
      <c r="A13" s="46" t="s">
        <v>22</v>
      </c>
      <c r="B13" s="47">
        <v>0</v>
      </c>
      <c r="C13" s="47">
        <v>7</v>
      </c>
      <c r="D13" s="47">
        <v>7</v>
      </c>
      <c r="F13" s="19"/>
      <c r="G13" s="19"/>
      <c r="H13" s="21"/>
      <c r="I13" s="21"/>
    </row>
    <row r="14" spans="1:9" x14ac:dyDescent="0.2">
      <c r="A14" s="46" t="s">
        <v>23</v>
      </c>
      <c r="B14" s="47">
        <v>1</v>
      </c>
      <c r="C14" s="47">
        <v>0</v>
      </c>
      <c r="D14" s="47">
        <v>1</v>
      </c>
      <c r="F14" s="19"/>
      <c r="G14" s="19"/>
      <c r="H14" s="21"/>
      <c r="I14" s="21"/>
    </row>
    <row r="15" spans="1:9" ht="15.75" x14ac:dyDescent="0.2">
      <c r="A15" s="46" t="s">
        <v>24</v>
      </c>
      <c r="B15" s="47">
        <v>23</v>
      </c>
      <c r="C15" s="47">
        <v>3</v>
      </c>
      <c r="D15" s="47">
        <v>26</v>
      </c>
      <c r="F15" s="74" t="s">
        <v>145</v>
      </c>
      <c r="G15" s="75"/>
      <c r="H15" s="18" t="s">
        <v>146</v>
      </c>
      <c r="I15" s="29">
        <f>SUM(D4:D10)</f>
        <v>190</v>
      </c>
    </row>
    <row r="16" spans="1:9" x14ac:dyDescent="0.2">
      <c r="A16" s="46" t="s">
        <v>25</v>
      </c>
      <c r="B16" s="47">
        <v>14</v>
      </c>
      <c r="C16" s="47">
        <v>4</v>
      </c>
      <c r="D16" s="47">
        <v>18</v>
      </c>
      <c r="F16" s="22" t="s">
        <v>142</v>
      </c>
      <c r="G16" s="23">
        <f>SUM(D4,D6:D7,D12:D16,D24:D41,D59,D61)</f>
        <v>630</v>
      </c>
      <c r="H16" s="21"/>
      <c r="I16" s="30"/>
    </row>
    <row r="17" spans="1:9" x14ac:dyDescent="0.2">
      <c r="A17" s="58" t="s">
        <v>26</v>
      </c>
      <c r="B17" s="59">
        <v>5</v>
      </c>
      <c r="C17" s="59">
        <v>0</v>
      </c>
      <c r="D17" s="59">
        <v>5</v>
      </c>
      <c r="F17" s="25" t="s">
        <v>143</v>
      </c>
      <c r="G17" s="26">
        <f>SUM(D5,D8:D11,D17:D23,D60)</f>
        <v>269</v>
      </c>
      <c r="H17" s="18" t="s">
        <v>147</v>
      </c>
      <c r="I17" s="29">
        <f>SUM(D11)</f>
        <v>0</v>
      </c>
    </row>
    <row r="18" spans="1:9" x14ac:dyDescent="0.2">
      <c r="A18" s="58" t="s">
        <v>27</v>
      </c>
      <c r="B18" s="59">
        <v>13</v>
      </c>
      <c r="C18" s="59">
        <v>13</v>
      </c>
      <c r="D18" s="59">
        <v>26</v>
      </c>
      <c r="F18" s="31" t="s">
        <v>144</v>
      </c>
      <c r="G18" s="32">
        <f>SUM(G16:G17)</f>
        <v>899</v>
      </c>
      <c r="H18" s="21"/>
      <c r="I18" s="30"/>
    </row>
    <row r="19" spans="1:9" x14ac:dyDescent="0.2">
      <c r="A19" s="58" t="s">
        <v>28</v>
      </c>
      <c r="B19" s="59">
        <v>20</v>
      </c>
      <c r="C19" s="59">
        <v>0</v>
      </c>
      <c r="D19" s="59">
        <v>20</v>
      </c>
      <c r="F19" s="19"/>
      <c r="G19" s="19"/>
      <c r="H19" s="18" t="s">
        <v>149</v>
      </c>
      <c r="I19" s="29">
        <f>SUM(D12:D14)</f>
        <v>8</v>
      </c>
    </row>
    <row r="20" spans="1:9" x14ac:dyDescent="0.2">
      <c r="A20" s="58" t="s">
        <v>29</v>
      </c>
      <c r="B20" s="59">
        <v>14</v>
      </c>
      <c r="C20" s="59">
        <v>2</v>
      </c>
      <c r="D20" s="59">
        <v>16</v>
      </c>
      <c r="F20" s="19"/>
      <c r="G20" s="19"/>
      <c r="H20" s="21"/>
      <c r="I20" s="30"/>
    </row>
    <row r="21" spans="1:9" ht="15.75" x14ac:dyDescent="0.2">
      <c r="A21" s="58" t="s">
        <v>30</v>
      </c>
      <c r="B21" s="59">
        <v>6</v>
      </c>
      <c r="C21" s="59">
        <v>2</v>
      </c>
      <c r="D21" s="59">
        <v>8</v>
      </c>
      <c r="F21" s="76" t="s">
        <v>148</v>
      </c>
      <c r="G21" s="77"/>
      <c r="H21" s="18" t="s">
        <v>157</v>
      </c>
      <c r="I21" s="29">
        <f>SUM(D15:D23)</f>
        <v>174</v>
      </c>
    </row>
    <row r="22" spans="1:9" x14ac:dyDescent="0.2">
      <c r="A22" s="58" t="s">
        <v>31</v>
      </c>
      <c r="B22" s="59">
        <v>38</v>
      </c>
      <c r="C22" s="59">
        <v>1</v>
      </c>
      <c r="D22" s="59">
        <v>39</v>
      </c>
      <c r="F22" s="22" t="s">
        <v>142</v>
      </c>
      <c r="G22" s="23">
        <f>SUM(D89:D90,D93:D104)</f>
        <v>13473</v>
      </c>
      <c r="H22" s="21"/>
      <c r="I22" s="30"/>
    </row>
    <row r="23" spans="1:9" x14ac:dyDescent="0.2">
      <c r="A23" s="58" t="s">
        <v>32</v>
      </c>
      <c r="B23" s="59">
        <v>5</v>
      </c>
      <c r="C23" s="59">
        <v>11</v>
      </c>
      <c r="D23" s="59">
        <v>16</v>
      </c>
      <c r="F23" s="25" t="s">
        <v>143</v>
      </c>
      <c r="G23" s="26">
        <f>SUM(D86:D88,D91:D92)</f>
        <v>22732</v>
      </c>
      <c r="H23" s="18" t="s">
        <v>150</v>
      </c>
      <c r="I23" s="29">
        <f>SUM(D24:D41)</f>
        <v>517</v>
      </c>
    </row>
    <row r="24" spans="1:9" x14ac:dyDescent="0.2">
      <c r="A24" s="46" t="s">
        <v>33</v>
      </c>
      <c r="B24" s="47">
        <v>6</v>
      </c>
      <c r="C24" s="47">
        <v>3</v>
      </c>
      <c r="D24" s="47">
        <v>9</v>
      </c>
      <c r="F24" s="33" t="s">
        <v>144</v>
      </c>
      <c r="G24" s="34">
        <f>SUM(G22:G23)</f>
        <v>36205</v>
      </c>
      <c r="H24" s="21"/>
    </row>
    <row r="25" spans="1:9" x14ac:dyDescent="0.2">
      <c r="A25" s="46" t="s">
        <v>34</v>
      </c>
      <c r="B25" s="47">
        <v>16</v>
      </c>
      <c r="C25" s="47">
        <v>19</v>
      </c>
      <c r="D25" s="47">
        <v>35</v>
      </c>
      <c r="F25" s="19"/>
      <c r="G25" s="19"/>
      <c r="H25" s="18" t="s">
        <v>151</v>
      </c>
      <c r="I25" s="63">
        <f>SUM(D59:D61)</f>
        <v>10</v>
      </c>
    </row>
    <row r="26" spans="1:9" x14ac:dyDescent="0.2">
      <c r="A26" s="46" t="s">
        <v>35</v>
      </c>
      <c r="B26" s="47">
        <v>4</v>
      </c>
      <c r="C26" s="47">
        <v>0</v>
      </c>
      <c r="D26" s="47">
        <v>4</v>
      </c>
      <c r="F26" s="19"/>
      <c r="G26" s="19"/>
      <c r="H26" s="21"/>
      <c r="I26" s="30"/>
    </row>
    <row r="27" spans="1:9" ht="15.75" x14ac:dyDescent="0.2">
      <c r="A27" s="46" t="s">
        <v>36</v>
      </c>
      <c r="B27" s="47">
        <v>0</v>
      </c>
      <c r="C27" s="47">
        <v>0</v>
      </c>
      <c r="D27" s="47">
        <v>0</v>
      </c>
      <c r="F27" s="64" t="s">
        <v>152</v>
      </c>
      <c r="G27" s="65"/>
      <c r="H27" s="21"/>
      <c r="I27" s="35">
        <f>SUM(I15,I17,I19,I21,I23,I25)</f>
        <v>899</v>
      </c>
    </row>
    <row r="28" spans="1:9" x14ac:dyDescent="0.2">
      <c r="A28" s="46" t="s">
        <v>37</v>
      </c>
      <c r="B28" s="47">
        <v>9</v>
      </c>
      <c r="C28" s="47">
        <v>7</v>
      </c>
      <c r="D28" s="47">
        <v>16</v>
      </c>
      <c r="F28" s="22" t="s">
        <v>144</v>
      </c>
      <c r="G28" s="23">
        <f>SUM(D63:D83,D106:D107)</f>
        <v>1606</v>
      </c>
      <c r="H28" s="21"/>
      <c r="I28" s="21"/>
    </row>
    <row r="29" spans="1:9" x14ac:dyDescent="0.2">
      <c r="A29" s="46" t="s">
        <v>38</v>
      </c>
      <c r="B29" s="47">
        <v>15</v>
      </c>
      <c r="C29" s="47">
        <v>13</v>
      </c>
      <c r="D29" s="47">
        <v>28</v>
      </c>
      <c r="F29" s="36"/>
      <c r="G29" s="19"/>
      <c r="H29" s="21"/>
      <c r="I29" s="21"/>
    </row>
    <row r="30" spans="1:9" x14ac:dyDescent="0.2">
      <c r="A30" s="46" t="s">
        <v>39</v>
      </c>
      <c r="B30" s="47">
        <v>13</v>
      </c>
      <c r="C30" s="47">
        <v>10</v>
      </c>
      <c r="D30" s="47">
        <v>23</v>
      </c>
      <c r="F30" s="19"/>
      <c r="G30" s="19"/>
      <c r="H30" s="21"/>
      <c r="I30" s="21"/>
    </row>
    <row r="31" spans="1:9" ht="15.75" x14ac:dyDescent="0.2">
      <c r="A31" s="46" t="s">
        <v>40</v>
      </c>
      <c r="B31" s="47">
        <v>3</v>
      </c>
      <c r="C31" s="47">
        <v>0</v>
      </c>
      <c r="D31" s="47">
        <v>3</v>
      </c>
      <c r="F31" s="66" t="s">
        <v>153</v>
      </c>
      <c r="G31" s="67"/>
      <c r="H31" s="21"/>
      <c r="I31" s="21"/>
    </row>
    <row r="32" spans="1:9" x14ac:dyDescent="0.2">
      <c r="A32" s="46" t="s">
        <v>41</v>
      </c>
      <c r="B32" s="47">
        <v>1</v>
      </c>
      <c r="C32" s="47">
        <v>0</v>
      </c>
      <c r="D32" s="47">
        <v>1</v>
      </c>
      <c r="F32" s="22" t="s">
        <v>144</v>
      </c>
      <c r="G32" s="23">
        <f>SUM(D84)</f>
        <v>2</v>
      </c>
      <c r="H32" s="18"/>
      <c r="I32" s="21"/>
    </row>
    <row r="33" spans="1:9" x14ac:dyDescent="0.2">
      <c r="A33" s="46" t="s">
        <v>42</v>
      </c>
      <c r="B33" s="47">
        <v>54</v>
      </c>
      <c r="C33" s="47">
        <v>7</v>
      </c>
      <c r="D33" s="47">
        <v>61</v>
      </c>
      <c r="F33" s="19"/>
      <c r="G33" s="37"/>
      <c r="H33" s="21"/>
      <c r="I33"/>
    </row>
    <row r="34" spans="1:9" x14ac:dyDescent="0.2">
      <c r="A34" s="46" t="s">
        <v>43</v>
      </c>
      <c r="B34" s="47">
        <v>5</v>
      </c>
      <c r="C34" s="47">
        <v>0</v>
      </c>
      <c r="D34" s="47">
        <v>5</v>
      </c>
      <c r="F34" s="19"/>
      <c r="G34" s="38">
        <f>SUM(G12,G18,G24,G28,G32)</f>
        <v>75580</v>
      </c>
      <c r="H34" s="21"/>
      <c r="I34"/>
    </row>
    <row r="35" spans="1:9" x14ac:dyDescent="0.2">
      <c r="A35" s="46" t="s">
        <v>44</v>
      </c>
      <c r="B35" s="47">
        <v>7</v>
      </c>
      <c r="C35" s="47">
        <v>0</v>
      </c>
      <c r="D35" s="47">
        <v>7</v>
      </c>
      <c r="F35"/>
      <c r="G35"/>
      <c r="H35" s="21"/>
      <c r="I35"/>
    </row>
    <row r="36" spans="1:9" x14ac:dyDescent="0.2">
      <c r="A36" s="46" t="s">
        <v>45</v>
      </c>
      <c r="B36" s="47">
        <v>0</v>
      </c>
      <c r="C36" s="47">
        <v>0</v>
      </c>
      <c r="D36" s="47">
        <v>0</v>
      </c>
      <c r="F36"/>
      <c r="G36"/>
      <c r="H36" s="21"/>
      <c r="I36"/>
    </row>
    <row r="37" spans="1:9" x14ac:dyDescent="0.2">
      <c r="A37" s="46" t="s">
        <v>46</v>
      </c>
      <c r="B37" s="47">
        <v>88</v>
      </c>
      <c r="C37" s="47">
        <v>0</v>
      </c>
      <c r="D37" s="47">
        <v>88</v>
      </c>
      <c r="F37" s="22" t="s">
        <v>154</v>
      </c>
      <c r="G37" s="22"/>
      <c r="H37" s="39"/>
      <c r="I37"/>
    </row>
    <row r="38" spans="1:9" x14ac:dyDescent="0.2">
      <c r="A38" s="46" t="s">
        <v>47</v>
      </c>
      <c r="B38" s="47">
        <v>107</v>
      </c>
      <c r="C38" s="47">
        <v>59</v>
      </c>
      <c r="D38" s="47">
        <v>166</v>
      </c>
      <c r="F38" s="22" t="s">
        <v>155</v>
      </c>
      <c r="G38" s="22"/>
      <c r="H38" s="39"/>
      <c r="I38"/>
    </row>
    <row r="39" spans="1:9" x14ac:dyDescent="0.2">
      <c r="A39" s="46" t="s">
        <v>48</v>
      </c>
      <c r="B39" s="47">
        <v>20</v>
      </c>
      <c r="C39" s="47">
        <v>1</v>
      </c>
      <c r="D39" s="47">
        <v>21</v>
      </c>
      <c r="F39" s="22"/>
      <c r="G39" s="22"/>
      <c r="H39" s="39"/>
      <c r="I39"/>
    </row>
    <row r="40" spans="1:9" x14ac:dyDescent="0.2">
      <c r="A40" s="46" t="s">
        <v>49</v>
      </c>
      <c r="B40" s="47">
        <v>0</v>
      </c>
      <c r="C40" s="47">
        <v>0</v>
      </c>
      <c r="D40" s="47">
        <v>0</v>
      </c>
      <c r="F40" s="40" t="s">
        <v>141</v>
      </c>
      <c r="G40" s="40" t="s">
        <v>156</v>
      </c>
      <c r="H40" s="39"/>
      <c r="I40"/>
    </row>
    <row r="41" spans="1:9" x14ac:dyDescent="0.2">
      <c r="A41" s="46" t="s">
        <v>50</v>
      </c>
      <c r="B41" s="47">
        <v>35</v>
      </c>
      <c r="C41" s="47">
        <v>15</v>
      </c>
      <c r="D41" s="47">
        <v>50</v>
      </c>
      <c r="F41" s="31" t="s">
        <v>147</v>
      </c>
      <c r="G41" s="41">
        <f>SUM(D11)</f>
        <v>0</v>
      </c>
      <c r="H41" s="39"/>
      <c r="I41"/>
    </row>
    <row r="42" spans="1:9" x14ac:dyDescent="0.2">
      <c r="A42" s="60" t="s">
        <v>51</v>
      </c>
      <c r="B42" s="61">
        <v>2878</v>
      </c>
      <c r="C42" s="61">
        <v>683</v>
      </c>
      <c r="D42" s="61">
        <v>3561</v>
      </c>
      <c r="F42" s="31" t="s">
        <v>149</v>
      </c>
      <c r="G42" s="41" t="s">
        <v>162</v>
      </c>
      <c r="H42" s="39"/>
      <c r="I42"/>
    </row>
    <row r="43" spans="1:9" x14ac:dyDescent="0.2">
      <c r="A43" s="48" t="s">
        <v>53</v>
      </c>
      <c r="B43" s="49">
        <v>263</v>
      </c>
      <c r="C43" s="49">
        <v>1</v>
      </c>
      <c r="D43" s="49">
        <v>264</v>
      </c>
      <c r="F43" s="31" t="s">
        <v>157</v>
      </c>
      <c r="G43" s="41">
        <f>SUM(D17:D23)</f>
        <v>130</v>
      </c>
      <c r="H43" s="21"/>
      <c r="I43"/>
    </row>
    <row r="44" spans="1:9" x14ac:dyDescent="0.2">
      <c r="A44" s="60" t="s">
        <v>55</v>
      </c>
      <c r="B44" s="61">
        <v>7143</v>
      </c>
      <c r="C44" s="61">
        <v>1583</v>
      </c>
      <c r="D44" s="61">
        <v>8726</v>
      </c>
      <c r="F44" s="33" t="s">
        <v>158</v>
      </c>
      <c r="G44" s="42">
        <f>SUM(D86:D88,D91)</f>
        <v>218</v>
      </c>
      <c r="H44" s="21"/>
      <c r="I44"/>
    </row>
    <row r="45" spans="1:9" x14ac:dyDescent="0.2">
      <c r="A45" s="60" t="s">
        <v>57</v>
      </c>
      <c r="B45" s="61">
        <v>56</v>
      </c>
      <c r="C45" s="61">
        <v>32</v>
      </c>
      <c r="D45" s="61">
        <v>88</v>
      </c>
      <c r="F45" s="33" t="s">
        <v>159</v>
      </c>
      <c r="G45" s="43">
        <f>SUM(D92)</f>
        <v>22514</v>
      </c>
      <c r="H45" s="18"/>
      <c r="I45"/>
    </row>
    <row r="46" spans="1:9" x14ac:dyDescent="0.2">
      <c r="A46" s="60" t="s">
        <v>58</v>
      </c>
      <c r="B46" s="61">
        <v>3825</v>
      </c>
      <c r="C46" s="61">
        <v>1180</v>
      </c>
      <c r="D46" s="61">
        <v>5005</v>
      </c>
      <c r="F46" s="22"/>
      <c r="G46" s="26">
        <f>SUM(G41:G45)</f>
        <v>22862</v>
      </c>
      <c r="H46" s="62">
        <f>SUM(G11,G17,G23)-SUM(D5,D8:D10,D42,D44:D47,D50,D54:D55,D57:D58,D60)</f>
        <v>22862</v>
      </c>
      <c r="I46" s="18" t="s">
        <v>160</v>
      </c>
    </row>
    <row r="47" spans="1:9" x14ac:dyDescent="0.2">
      <c r="A47" s="60" t="s">
        <v>60</v>
      </c>
      <c r="B47" s="61">
        <v>35</v>
      </c>
      <c r="C47" s="61">
        <v>24</v>
      </c>
      <c r="D47" s="61">
        <v>59</v>
      </c>
      <c r="F47" s="18"/>
      <c r="G47" s="18"/>
      <c r="H47" s="18"/>
      <c r="I47" s="21"/>
    </row>
    <row r="48" spans="1:9" ht="39" x14ac:dyDescent="0.25">
      <c r="A48" s="2" t="s">
        <v>61</v>
      </c>
      <c r="B48" s="8">
        <v>36451</v>
      </c>
      <c r="C48" s="8">
        <v>8351</v>
      </c>
      <c r="D48" s="8">
        <v>44802</v>
      </c>
      <c r="F48" s="44" t="s">
        <v>161</v>
      </c>
      <c r="G48" s="45">
        <f>SUM(D13:D14)</f>
        <v>8</v>
      </c>
      <c r="H48" s="18"/>
      <c r="I48" s="21"/>
    </row>
    <row r="49" spans="1:9" x14ac:dyDescent="0.2">
      <c r="A49" s="48" t="s">
        <v>63</v>
      </c>
      <c r="B49" s="49">
        <v>830</v>
      </c>
      <c r="C49" s="49">
        <v>248</v>
      </c>
      <c r="D49" s="49">
        <v>1078</v>
      </c>
      <c r="F49" s="18"/>
      <c r="G49" s="18"/>
      <c r="H49" s="18"/>
      <c r="I49" s="21"/>
    </row>
    <row r="50" spans="1:9" x14ac:dyDescent="0.2">
      <c r="A50" s="60" t="s">
        <v>65</v>
      </c>
      <c r="B50" s="61">
        <v>133</v>
      </c>
      <c r="C50" s="61">
        <v>57</v>
      </c>
      <c r="D50" s="61">
        <v>190</v>
      </c>
      <c r="F50" s="18"/>
      <c r="G50" s="18"/>
      <c r="H50" s="18"/>
      <c r="I50" s="21"/>
    </row>
    <row r="51" spans="1:9" x14ac:dyDescent="0.2">
      <c r="A51" s="48" t="s">
        <v>66</v>
      </c>
      <c r="B51" s="49">
        <v>48</v>
      </c>
      <c r="C51" s="49">
        <v>5</v>
      </c>
      <c r="D51" s="49">
        <v>53</v>
      </c>
    </row>
    <row r="52" spans="1:9" x14ac:dyDescent="0.2">
      <c r="A52" s="48" t="s">
        <v>67</v>
      </c>
      <c r="B52" s="49">
        <v>149</v>
      </c>
      <c r="C52" s="49">
        <v>79</v>
      </c>
      <c r="D52" s="49">
        <v>228</v>
      </c>
    </row>
    <row r="53" spans="1:9" x14ac:dyDescent="0.2">
      <c r="A53" s="48" t="s">
        <v>68</v>
      </c>
      <c r="B53" s="49">
        <v>313</v>
      </c>
      <c r="C53" s="49">
        <v>124</v>
      </c>
      <c r="D53" s="49">
        <v>437</v>
      </c>
    </row>
    <row r="54" spans="1:9" x14ac:dyDescent="0.2">
      <c r="A54" s="60" t="s">
        <v>70</v>
      </c>
      <c r="B54" s="61">
        <v>226</v>
      </c>
      <c r="C54" s="61">
        <v>75</v>
      </c>
      <c r="D54" s="61">
        <v>301</v>
      </c>
    </row>
    <row r="55" spans="1:9" x14ac:dyDescent="0.2">
      <c r="A55" s="60" t="s">
        <v>71</v>
      </c>
      <c r="B55" s="61">
        <v>1</v>
      </c>
      <c r="C55" s="61">
        <v>0</v>
      </c>
      <c r="D55" s="61">
        <v>1</v>
      </c>
    </row>
    <row r="56" spans="1:9" x14ac:dyDescent="0.2">
      <c r="A56" s="48" t="s">
        <v>72</v>
      </c>
      <c r="B56" s="49">
        <v>1</v>
      </c>
      <c r="C56" s="49">
        <v>0</v>
      </c>
      <c r="D56" s="49">
        <v>1</v>
      </c>
    </row>
    <row r="57" spans="1:9" x14ac:dyDescent="0.2">
      <c r="A57" s="60" t="s">
        <v>73</v>
      </c>
      <c r="B57" s="61">
        <v>34</v>
      </c>
      <c r="C57" s="61">
        <v>1</v>
      </c>
      <c r="D57" s="61">
        <v>35</v>
      </c>
    </row>
    <row r="58" spans="1:9" x14ac:dyDescent="0.2">
      <c r="A58" s="60" t="s">
        <v>74</v>
      </c>
      <c r="B58" s="61">
        <v>13739</v>
      </c>
      <c r="C58" s="61">
        <v>3102</v>
      </c>
      <c r="D58" s="61">
        <v>16841</v>
      </c>
    </row>
    <row r="59" spans="1:9" x14ac:dyDescent="0.2">
      <c r="A59" s="46" t="s">
        <v>76</v>
      </c>
      <c r="B59" s="47">
        <v>0</v>
      </c>
      <c r="C59" s="47">
        <v>10</v>
      </c>
      <c r="D59" s="47">
        <v>10</v>
      </c>
    </row>
    <row r="60" spans="1:9" x14ac:dyDescent="0.2">
      <c r="A60" s="58" t="s">
        <v>77</v>
      </c>
      <c r="B60" s="59">
        <v>0</v>
      </c>
      <c r="C60" s="59">
        <v>0</v>
      </c>
      <c r="D60" s="59">
        <v>0</v>
      </c>
    </row>
    <row r="61" spans="1:9" x14ac:dyDescent="0.2">
      <c r="A61" s="46" t="s">
        <v>78</v>
      </c>
      <c r="B61" s="47">
        <v>0</v>
      </c>
      <c r="C61" s="47">
        <v>0</v>
      </c>
      <c r="D61" s="47">
        <v>0</v>
      </c>
    </row>
    <row r="62" spans="1:9" x14ac:dyDescent="0.2">
      <c r="A62" s="2" t="s">
        <v>79</v>
      </c>
      <c r="B62" s="8">
        <v>0</v>
      </c>
      <c r="C62" s="8">
        <v>0</v>
      </c>
      <c r="D62" s="8">
        <v>0</v>
      </c>
    </row>
    <row r="63" spans="1:9" x14ac:dyDescent="0.2">
      <c r="A63" s="50" t="s">
        <v>80</v>
      </c>
      <c r="B63" s="51">
        <v>19</v>
      </c>
      <c r="C63" s="51">
        <v>3</v>
      </c>
      <c r="D63" s="51">
        <v>22</v>
      </c>
    </row>
    <row r="64" spans="1:9" x14ac:dyDescent="0.2">
      <c r="A64" s="50" t="s">
        <v>81</v>
      </c>
      <c r="B64" s="51">
        <v>58</v>
      </c>
      <c r="C64" s="51">
        <v>101</v>
      </c>
      <c r="D64" s="51">
        <v>159</v>
      </c>
    </row>
    <row r="65" spans="1:4" x14ac:dyDescent="0.2">
      <c r="A65" s="50" t="s">
        <v>82</v>
      </c>
      <c r="B65" s="51">
        <v>3</v>
      </c>
      <c r="C65" s="51">
        <v>0</v>
      </c>
      <c r="D65" s="51">
        <v>3</v>
      </c>
    </row>
    <row r="66" spans="1:4" x14ac:dyDescent="0.2">
      <c r="A66" s="50" t="s">
        <v>83</v>
      </c>
      <c r="B66" s="51">
        <v>3</v>
      </c>
      <c r="C66" s="51">
        <v>0</v>
      </c>
      <c r="D66" s="51">
        <v>3</v>
      </c>
    </row>
    <row r="67" spans="1:4" x14ac:dyDescent="0.2">
      <c r="A67" s="50" t="s">
        <v>84</v>
      </c>
      <c r="B67" s="51">
        <v>228</v>
      </c>
      <c r="C67" s="51">
        <v>69</v>
      </c>
      <c r="D67" s="51">
        <v>297</v>
      </c>
    </row>
    <row r="68" spans="1:4" x14ac:dyDescent="0.2">
      <c r="A68" s="50" t="s">
        <v>85</v>
      </c>
      <c r="B68" s="51">
        <v>4</v>
      </c>
      <c r="C68" s="51">
        <v>0</v>
      </c>
      <c r="D68" s="51">
        <v>4</v>
      </c>
    </row>
    <row r="69" spans="1:4" x14ac:dyDescent="0.2">
      <c r="A69" s="50" t="s">
        <v>86</v>
      </c>
      <c r="B69" s="51">
        <v>15</v>
      </c>
      <c r="C69" s="51">
        <v>0</v>
      </c>
      <c r="D69" s="51">
        <v>15</v>
      </c>
    </row>
    <row r="70" spans="1:4" x14ac:dyDescent="0.2">
      <c r="A70" s="50" t="s">
        <v>87</v>
      </c>
      <c r="B70" s="51">
        <v>3</v>
      </c>
      <c r="C70" s="51">
        <v>0</v>
      </c>
      <c r="D70" s="51">
        <v>3</v>
      </c>
    </row>
    <row r="71" spans="1:4" x14ac:dyDescent="0.2">
      <c r="A71" s="50" t="s">
        <v>88</v>
      </c>
      <c r="B71" s="51">
        <v>781</v>
      </c>
      <c r="C71" s="51">
        <v>24</v>
      </c>
      <c r="D71" s="51">
        <v>805</v>
      </c>
    </row>
    <row r="72" spans="1:4" x14ac:dyDescent="0.2">
      <c r="A72" s="50" t="s">
        <v>90</v>
      </c>
      <c r="B72" s="51">
        <v>12</v>
      </c>
      <c r="C72" s="51">
        <v>0</v>
      </c>
      <c r="D72" s="51">
        <v>12</v>
      </c>
    </row>
    <row r="73" spans="1:4" x14ac:dyDescent="0.2">
      <c r="A73" s="50" t="s">
        <v>91</v>
      </c>
      <c r="B73" s="51">
        <v>47</v>
      </c>
      <c r="C73" s="51">
        <v>6</v>
      </c>
      <c r="D73" s="51">
        <v>53</v>
      </c>
    </row>
    <row r="74" spans="1:4" x14ac:dyDescent="0.2">
      <c r="A74" s="50" t="s">
        <v>92</v>
      </c>
      <c r="B74" s="51">
        <v>11</v>
      </c>
      <c r="C74" s="51">
        <v>0</v>
      </c>
      <c r="D74" s="51">
        <v>11</v>
      </c>
    </row>
    <row r="75" spans="1:4" x14ac:dyDescent="0.2">
      <c r="A75" s="50" t="s">
        <v>93</v>
      </c>
      <c r="B75" s="51">
        <v>0</v>
      </c>
      <c r="C75" s="51">
        <v>0</v>
      </c>
      <c r="D75" s="51">
        <v>0</v>
      </c>
    </row>
    <row r="76" spans="1:4" x14ac:dyDescent="0.2">
      <c r="A76" s="50" t="s">
        <v>94</v>
      </c>
      <c r="B76" s="51">
        <v>17</v>
      </c>
      <c r="C76" s="51">
        <v>8</v>
      </c>
      <c r="D76" s="51">
        <v>25</v>
      </c>
    </row>
    <row r="77" spans="1:4" x14ac:dyDescent="0.2">
      <c r="A77" s="50" t="s">
        <v>95</v>
      </c>
      <c r="B77" s="51">
        <v>19</v>
      </c>
      <c r="C77" s="51">
        <v>3</v>
      </c>
      <c r="D77" s="51">
        <v>22</v>
      </c>
    </row>
    <row r="78" spans="1:4" x14ac:dyDescent="0.2">
      <c r="A78" s="50" t="s">
        <v>96</v>
      </c>
      <c r="B78" s="51">
        <v>20</v>
      </c>
      <c r="C78" s="51">
        <v>0</v>
      </c>
      <c r="D78" s="51">
        <v>20</v>
      </c>
    </row>
    <row r="79" spans="1:4" x14ac:dyDescent="0.2">
      <c r="A79" s="50" t="s">
        <v>97</v>
      </c>
      <c r="B79" s="51">
        <v>14</v>
      </c>
      <c r="C79" s="51">
        <v>0</v>
      </c>
      <c r="D79" s="51">
        <v>14</v>
      </c>
    </row>
    <row r="80" spans="1:4" x14ac:dyDescent="0.2">
      <c r="A80" s="50" t="s">
        <v>98</v>
      </c>
      <c r="B80" s="51">
        <v>13</v>
      </c>
      <c r="C80" s="51">
        <v>0</v>
      </c>
      <c r="D80" s="51">
        <v>13</v>
      </c>
    </row>
    <row r="81" spans="1:4" x14ac:dyDescent="0.2">
      <c r="A81" s="50" t="s">
        <v>99</v>
      </c>
      <c r="B81" s="51">
        <v>91</v>
      </c>
      <c r="C81" s="51">
        <v>18</v>
      </c>
      <c r="D81" s="51">
        <v>109</v>
      </c>
    </row>
    <row r="82" spans="1:4" x14ac:dyDescent="0.2">
      <c r="A82" s="50" t="s">
        <v>100</v>
      </c>
      <c r="B82" s="51">
        <v>1</v>
      </c>
      <c r="C82" s="51">
        <v>0</v>
      </c>
      <c r="D82" s="51">
        <v>1</v>
      </c>
    </row>
    <row r="83" spans="1:4" x14ac:dyDescent="0.2">
      <c r="A83" s="50" t="s">
        <v>101</v>
      </c>
      <c r="B83" s="51">
        <v>7</v>
      </c>
      <c r="C83" s="51">
        <v>0</v>
      </c>
      <c r="D83" s="51">
        <v>7</v>
      </c>
    </row>
    <row r="84" spans="1:4" x14ac:dyDescent="0.2">
      <c r="A84" s="52" t="s">
        <v>102</v>
      </c>
      <c r="B84" s="53">
        <v>1</v>
      </c>
      <c r="C84" s="53">
        <v>1</v>
      </c>
      <c r="D84" s="53">
        <v>2</v>
      </c>
    </row>
    <row r="85" spans="1:4" x14ac:dyDescent="0.2">
      <c r="A85" s="2" t="s">
        <v>103</v>
      </c>
      <c r="B85" s="8">
        <v>793</v>
      </c>
      <c r="C85" s="8">
        <v>869</v>
      </c>
      <c r="D85" s="8">
        <v>1662</v>
      </c>
    </row>
    <row r="86" spans="1:4" x14ac:dyDescent="0.2">
      <c r="A86" s="56" t="s">
        <v>105</v>
      </c>
      <c r="B86" s="57">
        <v>59</v>
      </c>
      <c r="C86" s="57">
        <v>12</v>
      </c>
      <c r="D86" s="57">
        <v>71</v>
      </c>
    </row>
    <row r="87" spans="1:4" x14ac:dyDescent="0.2">
      <c r="A87" s="56" t="s">
        <v>106</v>
      </c>
      <c r="B87" s="57">
        <v>0</v>
      </c>
      <c r="C87" s="57">
        <v>0</v>
      </c>
      <c r="D87" s="57">
        <v>0</v>
      </c>
    </row>
    <row r="88" spans="1:4" x14ac:dyDescent="0.2">
      <c r="A88" s="56" t="s">
        <v>107</v>
      </c>
      <c r="B88" s="57">
        <v>19</v>
      </c>
      <c r="C88" s="57">
        <v>1</v>
      </c>
      <c r="D88" s="57">
        <v>20</v>
      </c>
    </row>
    <row r="89" spans="1:4" x14ac:dyDescent="0.2">
      <c r="A89" s="54" t="s">
        <v>108</v>
      </c>
      <c r="B89" s="55">
        <v>140</v>
      </c>
      <c r="C89" s="55">
        <v>18</v>
      </c>
      <c r="D89" s="55">
        <v>158</v>
      </c>
    </row>
    <row r="90" spans="1:4" x14ac:dyDescent="0.2">
      <c r="A90" s="54" t="s">
        <v>109</v>
      </c>
      <c r="B90" s="55">
        <v>65</v>
      </c>
      <c r="C90" s="55">
        <v>7</v>
      </c>
      <c r="D90" s="55">
        <v>72</v>
      </c>
    </row>
    <row r="91" spans="1:4" x14ac:dyDescent="0.2">
      <c r="A91" s="56" t="s">
        <v>110</v>
      </c>
      <c r="B91" s="57">
        <v>114</v>
      </c>
      <c r="C91" s="57">
        <v>13</v>
      </c>
      <c r="D91" s="57">
        <v>127</v>
      </c>
    </row>
    <row r="92" spans="1:4" x14ac:dyDescent="0.2">
      <c r="A92" s="56" t="s">
        <v>111</v>
      </c>
      <c r="B92" s="57">
        <v>17864</v>
      </c>
      <c r="C92" s="57">
        <v>4650</v>
      </c>
      <c r="D92" s="57">
        <v>22514</v>
      </c>
    </row>
    <row r="93" spans="1:4" x14ac:dyDescent="0.2">
      <c r="A93" s="54" t="s">
        <v>113</v>
      </c>
      <c r="B93" s="55">
        <v>364</v>
      </c>
      <c r="C93" s="55">
        <v>59</v>
      </c>
      <c r="D93" s="55">
        <v>423</v>
      </c>
    </row>
    <row r="94" spans="1:4" x14ac:dyDescent="0.2">
      <c r="A94" s="54" t="s">
        <v>115</v>
      </c>
      <c r="B94" s="55">
        <v>32</v>
      </c>
      <c r="C94" s="55">
        <v>2</v>
      </c>
      <c r="D94" s="55">
        <v>34</v>
      </c>
    </row>
    <row r="95" spans="1:4" x14ac:dyDescent="0.2">
      <c r="A95" s="54" t="s">
        <v>116</v>
      </c>
      <c r="B95" s="55">
        <v>384</v>
      </c>
      <c r="C95" s="55">
        <v>97</v>
      </c>
      <c r="D95" s="55">
        <v>481</v>
      </c>
    </row>
    <row r="96" spans="1:4" x14ac:dyDescent="0.2">
      <c r="A96" s="54" t="s">
        <v>117</v>
      </c>
      <c r="B96" s="55">
        <v>7274</v>
      </c>
      <c r="C96" s="55">
        <v>1841</v>
      </c>
      <c r="D96" s="55">
        <v>9115</v>
      </c>
    </row>
    <row r="97" spans="1:4" x14ac:dyDescent="0.2">
      <c r="A97" s="54" t="s">
        <v>119</v>
      </c>
      <c r="B97" s="55">
        <v>11</v>
      </c>
      <c r="C97" s="55">
        <v>0</v>
      </c>
      <c r="D97" s="55">
        <v>11</v>
      </c>
    </row>
    <row r="98" spans="1:4" x14ac:dyDescent="0.2">
      <c r="A98" s="54" t="s">
        <v>120</v>
      </c>
      <c r="B98" s="55">
        <v>57</v>
      </c>
      <c r="C98" s="55">
        <v>6</v>
      </c>
      <c r="D98" s="55">
        <v>63</v>
      </c>
    </row>
    <row r="99" spans="1:4" x14ac:dyDescent="0.2">
      <c r="A99" s="54" t="s">
        <v>121</v>
      </c>
      <c r="B99" s="55">
        <v>239</v>
      </c>
      <c r="C99" s="55">
        <v>115</v>
      </c>
      <c r="D99" s="55">
        <v>354</v>
      </c>
    </row>
    <row r="100" spans="1:4" x14ac:dyDescent="0.2">
      <c r="A100" s="54" t="s">
        <v>122</v>
      </c>
      <c r="B100" s="55">
        <v>16</v>
      </c>
      <c r="C100" s="55">
        <v>6</v>
      </c>
      <c r="D100" s="55">
        <v>22</v>
      </c>
    </row>
    <row r="101" spans="1:4" x14ac:dyDescent="0.2">
      <c r="A101" s="54" t="s">
        <v>123</v>
      </c>
      <c r="B101" s="55">
        <v>618</v>
      </c>
      <c r="C101" s="55">
        <v>25</v>
      </c>
      <c r="D101" s="55">
        <v>643</v>
      </c>
    </row>
    <row r="102" spans="1:4" x14ac:dyDescent="0.2">
      <c r="A102" s="54" t="s">
        <v>125</v>
      </c>
      <c r="B102" s="55">
        <v>184</v>
      </c>
      <c r="C102" s="55">
        <v>112</v>
      </c>
      <c r="D102" s="55">
        <v>296</v>
      </c>
    </row>
    <row r="103" spans="1:4" x14ac:dyDescent="0.2">
      <c r="A103" s="54" t="s">
        <v>126</v>
      </c>
      <c r="B103" s="55">
        <v>1433</v>
      </c>
      <c r="C103" s="55">
        <v>345</v>
      </c>
      <c r="D103" s="55">
        <v>1778</v>
      </c>
    </row>
    <row r="104" spans="1:4" x14ac:dyDescent="0.2">
      <c r="A104" s="54" t="s">
        <v>128</v>
      </c>
      <c r="B104" s="55">
        <v>19</v>
      </c>
      <c r="C104" s="55">
        <v>4</v>
      </c>
      <c r="D104" s="55">
        <v>23</v>
      </c>
    </row>
    <row r="105" spans="1:4" x14ac:dyDescent="0.2">
      <c r="A105" s="2" t="s">
        <v>129</v>
      </c>
      <c r="B105" s="8">
        <v>1</v>
      </c>
      <c r="C105" s="8">
        <v>0</v>
      </c>
      <c r="D105" s="8">
        <v>1</v>
      </c>
    </row>
    <row r="106" spans="1:4" x14ac:dyDescent="0.2">
      <c r="A106" s="50" t="s">
        <v>130</v>
      </c>
      <c r="B106" s="51">
        <v>2</v>
      </c>
      <c r="C106" s="51">
        <v>0</v>
      </c>
      <c r="D106" s="51">
        <v>2</v>
      </c>
    </row>
    <row r="107" spans="1:4" x14ac:dyDescent="0.2">
      <c r="A107" s="50" t="s">
        <v>131</v>
      </c>
      <c r="B107" s="51">
        <v>6</v>
      </c>
      <c r="C107" s="51">
        <v>0</v>
      </c>
      <c r="D107" s="51">
        <v>6</v>
      </c>
    </row>
    <row r="108" spans="1:4" x14ac:dyDescent="0.2">
      <c r="A108" s="2" t="s">
        <v>132</v>
      </c>
      <c r="B108" s="8">
        <v>97877</v>
      </c>
      <c r="C108" s="8">
        <v>24168</v>
      </c>
      <c r="D108" s="8">
        <v>122045</v>
      </c>
    </row>
  </sheetData>
  <autoFilter ref="A3:D108" xr:uid="{00000000-0001-0000-0000-000000000000}"/>
  <mergeCells count="7">
    <mergeCell ref="F27:G27"/>
    <mergeCell ref="F31:G31"/>
    <mergeCell ref="A1:H1"/>
    <mergeCell ref="A2:H2"/>
    <mergeCell ref="F9:G9"/>
    <mergeCell ref="F15:G15"/>
    <mergeCell ref="F21:G21"/>
  </mergeCells>
  <printOptions horizontalCentered="1"/>
  <pageMargins left="0.75" right="0.75" top="1" bottom="1" header="0.5" footer="0.5"/>
  <pageSetup scale="74" fitToHeight="0" orientation="landscape" useFirstPageNumber="1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IV108"/>
  <sheetViews>
    <sheetView zoomScaleNormal="100" workbookViewId="0"/>
  </sheetViews>
  <sheetFormatPr defaultRowHeight="15" x14ac:dyDescent="0.2"/>
  <cols>
    <col min="1" max="1" width="21.44140625" style="2" bestFit="1" customWidth="1"/>
    <col min="2" max="8" width="8.88671875" style="6" bestFit="1" customWidth="1"/>
    <col min="9" max="9" width="8.88671875" style="7" bestFit="1" customWidth="1"/>
    <col min="10" max="256" width="8.88671875" style="1" bestFit="1" customWidth="1"/>
  </cols>
  <sheetData>
    <row r="1" spans="1:9" s="1" customFormat="1" ht="12.75" x14ac:dyDescent="0.2">
      <c r="A1" s="2" t="s">
        <v>0</v>
      </c>
      <c r="B1" s="5"/>
      <c r="C1" s="5"/>
      <c r="D1" s="5"/>
      <c r="E1" s="5"/>
      <c r="F1" s="5"/>
      <c r="G1" s="5"/>
      <c r="H1" s="5"/>
      <c r="I1" s="5"/>
    </row>
    <row r="2" spans="1:9" s="1" customFormat="1" ht="12.75" x14ac:dyDescent="0.2">
      <c r="A2" s="2" t="s">
        <v>1</v>
      </c>
      <c r="B2" s="5"/>
      <c r="C2" s="5"/>
      <c r="D2" s="5"/>
      <c r="E2" s="5"/>
      <c r="F2" s="5"/>
      <c r="G2" s="5"/>
      <c r="H2" s="5"/>
      <c r="I2" s="5"/>
    </row>
    <row r="3" spans="1:9" s="1" customFormat="1" ht="12.75" x14ac:dyDescent="0.2">
      <c r="A3" s="2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7" t="s">
        <v>10</v>
      </c>
    </row>
    <row r="4" spans="1:9" s="1" customFormat="1" ht="12.75" x14ac:dyDescent="0.2">
      <c r="A4" s="2" t="s">
        <v>132</v>
      </c>
      <c r="B4" s="6">
        <v>97877</v>
      </c>
      <c r="C4" s="6">
        <v>96984</v>
      </c>
      <c r="D4" s="6">
        <v>24168</v>
      </c>
      <c r="E4" s="6">
        <v>122045</v>
      </c>
      <c r="F4" s="6">
        <v>5822</v>
      </c>
      <c r="G4" s="6">
        <v>0</v>
      </c>
      <c r="H4" s="6">
        <v>224851</v>
      </c>
      <c r="I4" s="7" t="s">
        <v>133</v>
      </c>
    </row>
    <row r="5" spans="1:9" x14ac:dyDescent="0.2">
      <c r="A5" s="2" t="s">
        <v>61</v>
      </c>
      <c r="B5" s="6">
        <v>36451</v>
      </c>
      <c r="C5" s="6">
        <v>36149</v>
      </c>
      <c r="D5" s="6">
        <v>8351</v>
      </c>
      <c r="E5" s="6">
        <v>44802</v>
      </c>
      <c r="F5" s="6">
        <v>2329</v>
      </c>
      <c r="G5" s="6">
        <v>0</v>
      </c>
      <c r="H5" s="6">
        <v>83280</v>
      </c>
      <c r="I5" s="7" t="s">
        <v>62</v>
      </c>
    </row>
    <row r="6" spans="1:9" x14ac:dyDescent="0.2">
      <c r="A6" s="2" t="s">
        <v>111</v>
      </c>
      <c r="B6" s="6">
        <v>17864</v>
      </c>
      <c r="C6" s="6">
        <v>17981</v>
      </c>
      <c r="D6" s="6">
        <v>4650</v>
      </c>
      <c r="E6" s="6">
        <v>22514</v>
      </c>
      <c r="F6" s="6">
        <v>990</v>
      </c>
      <c r="G6" s="6">
        <v>0</v>
      </c>
      <c r="H6" s="6">
        <v>41485</v>
      </c>
      <c r="I6" s="7" t="s">
        <v>112</v>
      </c>
    </row>
    <row r="7" spans="1:9" x14ac:dyDescent="0.2">
      <c r="A7" s="2" t="s">
        <v>74</v>
      </c>
      <c r="B7" s="6">
        <v>13739</v>
      </c>
      <c r="C7" s="6">
        <v>13964</v>
      </c>
      <c r="D7" s="6">
        <v>3102</v>
      </c>
      <c r="E7" s="6">
        <v>16841</v>
      </c>
      <c r="F7" s="6">
        <v>689</v>
      </c>
      <c r="G7" s="6">
        <v>0</v>
      </c>
      <c r="H7" s="6">
        <v>31494</v>
      </c>
      <c r="I7" s="7" t="s">
        <v>75</v>
      </c>
    </row>
    <row r="8" spans="1:9" x14ac:dyDescent="0.2">
      <c r="A8" s="2" t="s">
        <v>117</v>
      </c>
      <c r="B8" s="6">
        <v>7274</v>
      </c>
      <c r="C8" s="6">
        <v>7288</v>
      </c>
      <c r="D8" s="6">
        <v>1841</v>
      </c>
      <c r="E8" s="6">
        <v>9115</v>
      </c>
      <c r="F8" s="6">
        <v>388</v>
      </c>
      <c r="G8" s="6">
        <v>0</v>
      </c>
      <c r="H8" s="6">
        <v>16791</v>
      </c>
      <c r="I8" s="7" t="s">
        <v>118</v>
      </c>
    </row>
    <row r="9" spans="1:9" x14ac:dyDescent="0.2">
      <c r="A9" s="2" t="s">
        <v>55</v>
      </c>
      <c r="B9" s="6">
        <v>7143</v>
      </c>
      <c r="C9" s="6">
        <v>7104</v>
      </c>
      <c r="D9" s="6">
        <v>1583</v>
      </c>
      <c r="E9" s="6">
        <v>8726</v>
      </c>
      <c r="F9" s="6">
        <v>552</v>
      </c>
      <c r="G9" s="6">
        <v>0</v>
      </c>
      <c r="H9" s="6">
        <v>16382</v>
      </c>
      <c r="I9" s="7" t="s">
        <v>56</v>
      </c>
    </row>
    <row r="10" spans="1:9" x14ac:dyDescent="0.2">
      <c r="A10" s="2" t="s">
        <v>58</v>
      </c>
      <c r="B10" s="6">
        <v>3825</v>
      </c>
      <c r="C10" s="6">
        <v>3826</v>
      </c>
      <c r="D10" s="6">
        <v>1180</v>
      </c>
      <c r="E10" s="6">
        <v>5005</v>
      </c>
      <c r="F10" s="6">
        <v>182</v>
      </c>
      <c r="G10" s="6">
        <v>0</v>
      </c>
      <c r="H10" s="6">
        <v>9013</v>
      </c>
      <c r="I10" s="7" t="s">
        <v>59</v>
      </c>
    </row>
    <row r="11" spans="1:9" x14ac:dyDescent="0.2">
      <c r="A11" s="2" t="s">
        <v>51</v>
      </c>
      <c r="B11" s="6">
        <v>2878</v>
      </c>
      <c r="C11" s="6">
        <v>2721</v>
      </c>
      <c r="D11" s="6">
        <v>683</v>
      </c>
      <c r="E11" s="6">
        <v>3561</v>
      </c>
      <c r="F11" s="6">
        <v>126</v>
      </c>
      <c r="G11" s="6">
        <v>0</v>
      </c>
      <c r="H11" s="6">
        <v>6408</v>
      </c>
      <c r="I11" s="7" t="s">
        <v>52</v>
      </c>
    </row>
    <row r="12" spans="1:9" x14ac:dyDescent="0.2">
      <c r="A12" s="2" t="s">
        <v>126</v>
      </c>
      <c r="B12" s="6">
        <v>1433</v>
      </c>
      <c r="C12" s="6">
        <v>1393</v>
      </c>
      <c r="D12" s="6">
        <v>345</v>
      </c>
      <c r="E12" s="6">
        <v>1778</v>
      </c>
      <c r="F12" s="6">
        <v>95</v>
      </c>
      <c r="G12" s="6">
        <v>0</v>
      </c>
      <c r="H12" s="6">
        <v>3266</v>
      </c>
      <c r="I12" s="7" t="s">
        <v>127</v>
      </c>
    </row>
    <row r="13" spans="1:9" x14ac:dyDescent="0.2">
      <c r="A13" s="2" t="s">
        <v>103</v>
      </c>
      <c r="B13" s="6">
        <v>793</v>
      </c>
      <c r="C13" s="6">
        <v>771</v>
      </c>
      <c r="D13" s="6">
        <v>869</v>
      </c>
      <c r="E13" s="6">
        <v>1662</v>
      </c>
      <c r="F13" s="6">
        <v>0</v>
      </c>
      <c r="G13" s="6">
        <v>0</v>
      </c>
      <c r="H13" s="6">
        <v>2433</v>
      </c>
      <c r="I13" s="7" t="s">
        <v>104</v>
      </c>
    </row>
    <row r="14" spans="1:9" x14ac:dyDescent="0.2">
      <c r="A14" s="2" t="s">
        <v>63</v>
      </c>
      <c r="B14" s="6">
        <v>830</v>
      </c>
      <c r="C14" s="6">
        <v>685</v>
      </c>
      <c r="D14" s="6">
        <v>248</v>
      </c>
      <c r="E14" s="6">
        <v>1078</v>
      </c>
      <c r="F14" s="6">
        <v>14</v>
      </c>
      <c r="G14" s="6">
        <v>0</v>
      </c>
      <c r="H14" s="6">
        <v>1777</v>
      </c>
      <c r="I14" s="7" t="s">
        <v>64</v>
      </c>
    </row>
    <row r="15" spans="1:9" x14ac:dyDescent="0.2">
      <c r="A15" s="2" t="s">
        <v>88</v>
      </c>
      <c r="B15" s="6">
        <v>781</v>
      </c>
      <c r="C15" s="6">
        <v>769</v>
      </c>
      <c r="D15" s="6">
        <v>24</v>
      </c>
      <c r="E15" s="6">
        <v>805</v>
      </c>
      <c r="F15" s="6">
        <v>1</v>
      </c>
      <c r="G15" s="6">
        <v>0</v>
      </c>
      <c r="H15" s="6">
        <v>1575</v>
      </c>
      <c r="I15" s="7" t="s">
        <v>89</v>
      </c>
    </row>
    <row r="16" spans="1:9" x14ac:dyDescent="0.2">
      <c r="A16" s="2" t="s">
        <v>123</v>
      </c>
      <c r="B16" s="6">
        <v>618</v>
      </c>
      <c r="C16" s="6">
        <v>603</v>
      </c>
      <c r="D16" s="6">
        <v>25</v>
      </c>
      <c r="E16" s="6">
        <v>643</v>
      </c>
      <c r="F16" s="6">
        <v>4</v>
      </c>
      <c r="G16" s="6">
        <v>0</v>
      </c>
      <c r="H16" s="6">
        <v>1250</v>
      </c>
      <c r="I16" s="7" t="s">
        <v>124</v>
      </c>
    </row>
    <row r="17" spans="1:9" x14ac:dyDescent="0.2">
      <c r="A17" s="2" t="s">
        <v>116</v>
      </c>
      <c r="B17" s="6">
        <v>384</v>
      </c>
      <c r="C17" s="6">
        <v>334</v>
      </c>
      <c r="D17" s="6">
        <v>97</v>
      </c>
      <c r="E17" s="6">
        <v>481</v>
      </c>
      <c r="F17" s="6">
        <v>7</v>
      </c>
      <c r="G17" s="6">
        <v>0</v>
      </c>
      <c r="H17" s="6">
        <v>822</v>
      </c>
      <c r="I17" s="7" t="s">
        <v>114</v>
      </c>
    </row>
    <row r="18" spans="1:9" x14ac:dyDescent="0.2">
      <c r="A18" s="2" t="s">
        <v>113</v>
      </c>
      <c r="B18" s="6">
        <v>364</v>
      </c>
      <c r="C18" s="6">
        <v>373</v>
      </c>
      <c r="D18" s="6">
        <v>59</v>
      </c>
      <c r="E18" s="6">
        <v>423</v>
      </c>
      <c r="F18" s="6">
        <v>23</v>
      </c>
      <c r="G18" s="6">
        <v>0</v>
      </c>
      <c r="H18" s="6">
        <v>819</v>
      </c>
      <c r="I18" s="7" t="s">
        <v>114</v>
      </c>
    </row>
    <row r="19" spans="1:9" x14ac:dyDescent="0.2">
      <c r="A19" s="2" t="s">
        <v>68</v>
      </c>
      <c r="B19" s="6">
        <v>313</v>
      </c>
      <c r="C19" s="6">
        <v>228</v>
      </c>
      <c r="D19" s="6">
        <v>124</v>
      </c>
      <c r="E19" s="6">
        <v>437</v>
      </c>
      <c r="F19" s="6">
        <v>10</v>
      </c>
      <c r="G19" s="6">
        <v>0</v>
      </c>
      <c r="H19" s="6">
        <v>675</v>
      </c>
      <c r="I19" s="7" t="s">
        <v>69</v>
      </c>
    </row>
    <row r="20" spans="1:9" x14ac:dyDescent="0.2">
      <c r="A20" s="2" t="s">
        <v>121</v>
      </c>
      <c r="B20" s="6">
        <v>239</v>
      </c>
      <c r="C20" s="6">
        <v>239</v>
      </c>
      <c r="D20" s="6">
        <v>115</v>
      </c>
      <c r="E20" s="6">
        <v>354</v>
      </c>
      <c r="F20" s="6">
        <v>8</v>
      </c>
      <c r="G20" s="6">
        <v>0</v>
      </c>
      <c r="H20" s="6">
        <v>601</v>
      </c>
      <c r="I20" s="7" t="s">
        <v>69</v>
      </c>
    </row>
    <row r="21" spans="1:9" x14ac:dyDescent="0.2">
      <c r="A21" s="2" t="s">
        <v>70</v>
      </c>
      <c r="B21" s="6">
        <v>226</v>
      </c>
      <c r="C21" s="6">
        <v>262</v>
      </c>
      <c r="D21" s="6">
        <v>75</v>
      </c>
      <c r="E21" s="6">
        <v>301</v>
      </c>
      <c r="F21" s="6">
        <v>8</v>
      </c>
      <c r="G21" s="6">
        <v>0</v>
      </c>
      <c r="H21" s="6">
        <v>571</v>
      </c>
      <c r="I21" s="7" t="s">
        <v>69</v>
      </c>
    </row>
    <row r="22" spans="1:9" x14ac:dyDescent="0.2">
      <c r="A22" s="2" t="s">
        <v>84</v>
      </c>
      <c r="B22" s="6">
        <v>228</v>
      </c>
      <c r="C22" s="6">
        <v>233</v>
      </c>
      <c r="D22" s="6">
        <v>69</v>
      </c>
      <c r="E22" s="6">
        <v>297</v>
      </c>
      <c r="F22" s="6">
        <v>14</v>
      </c>
      <c r="G22" s="6">
        <v>0</v>
      </c>
      <c r="H22" s="6">
        <v>544</v>
      </c>
      <c r="I22" s="7" t="s">
        <v>54</v>
      </c>
    </row>
    <row r="23" spans="1:9" x14ac:dyDescent="0.2">
      <c r="A23" s="2" t="s">
        <v>125</v>
      </c>
      <c r="B23" s="6">
        <v>184</v>
      </c>
      <c r="C23" s="6">
        <v>203</v>
      </c>
      <c r="D23" s="6">
        <v>112</v>
      </c>
      <c r="E23" s="6">
        <v>296</v>
      </c>
      <c r="F23" s="6">
        <v>0</v>
      </c>
      <c r="G23" s="6">
        <v>0</v>
      </c>
      <c r="H23" s="6">
        <v>499</v>
      </c>
      <c r="I23" s="7" t="s">
        <v>54</v>
      </c>
    </row>
    <row r="24" spans="1:9" x14ac:dyDescent="0.2">
      <c r="A24" s="2" t="s">
        <v>53</v>
      </c>
      <c r="B24" s="6">
        <v>263</v>
      </c>
      <c r="C24" s="6">
        <v>232</v>
      </c>
      <c r="D24" s="6">
        <v>1</v>
      </c>
      <c r="E24" s="6">
        <v>264</v>
      </c>
      <c r="F24" s="6">
        <v>0</v>
      </c>
      <c r="G24" s="6">
        <v>0</v>
      </c>
      <c r="H24" s="6">
        <v>496</v>
      </c>
      <c r="I24" s="7" t="s">
        <v>54</v>
      </c>
    </row>
    <row r="25" spans="1:9" x14ac:dyDescent="0.2">
      <c r="A25" s="2" t="s">
        <v>67</v>
      </c>
      <c r="B25" s="6">
        <v>149</v>
      </c>
      <c r="C25" s="6">
        <v>148</v>
      </c>
      <c r="D25" s="6">
        <v>79</v>
      </c>
      <c r="E25" s="6">
        <v>228</v>
      </c>
      <c r="F25" s="6">
        <v>1</v>
      </c>
      <c r="G25" s="6">
        <v>0</v>
      </c>
      <c r="H25" s="6">
        <v>377</v>
      </c>
      <c r="I25" s="7" t="s">
        <v>54</v>
      </c>
    </row>
    <row r="26" spans="1:9" x14ac:dyDescent="0.2">
      <c r="A26" s="2" t="s">
        <v>65</v>
      </c>
      <c r="B26" s="6">
        <v>133</v>
      </c>
      <c r="C26" s="6">
        <v>86</v>
      </c>
      <c r="D26" s="6">
        <v>57</v>
      </c>
      <c r="E26" s="6">
        <v>190</v>
      </c>
      <c r="F26" s="6">
        <v>10</v>
      </c>
      <c r="G26" s="6">
        <v>0</v>
      </c>
      <c r="H26" s="6">
        <v>286</v>
      </c>
      <c r="I26" s="7" t="s">
        <v>19</v>
      </c>
    </row>
    <row r="27" spans="1:9" x14ac:dyDescent="0.2">
      <c r="A27" s="2" t="s">
        <v>79</v>
      </c>
      <c r="B27" s="6">
        <v>0</v>
      </c>
      <c r="C27" s="6">
        <v>0</v>
      </c>
      <c r="D27" s="6">
        <v>0</v>
      </c>
      <c r="E27" s="6">
        <v>0</v>
      </c>
      <c r="F27" s="6">
        <v>261</v>
      </c>
      <c r="G27" s="6">
        <v>0</v>
      </c>
      <c r="H27" s="6">
        <v>261</v>
      </c>
      <c r="I27" s="7" t="s">
        <v>19</v>
      </c>
    </row>
    <row r="28" spans="1:9" x14ac:dyDescent="0.2">
      <c r="A28" s="2" t="s">
        <v>47</v>
      </c>
      <c r="B28" s="6">
        <v>107</v>
      </c>
      <c r="C28" s="6">
        <v>80</v>
      </c>
      <c r="D28" s="6">
        <v>59</v>
      </c>
      <c r="E28" s="6">
        <v>166</v>
      </c>
      <c r="F28" s="6">
        <v>13</v>
      </c>
      <c r="G28" s="6">
        <v>0</v>
      </c>
      <c r="H28" s="6">
        <v>259</v>
      </c>
      <c r="I28" s="7" t="s">
        <v>19</v>
      </c>
    </row>
    <row r="29" spans="1:9" x14ac:dyDescent="0.2">
      <c r="A29" s="2" t="s">
        <v>110</v>
      </c>
      <c r="B29" s="6">
        <v>114</v>
      </c>
      <c r="C29" s="6">
        <v>120</v>
      </c>
      <c r="D29" s="6">
        <v>13</v>
      </c>
      <c r="E29" s="6">
        <v>127</v>
      </c>
      <c r="F29" s="6">
        <v>0</v>
      </c>
      <c r="G29" s="6">
        <v>0</v>
      </c>
      <c r="H29" s="6">
        <v>247</v>
      </c>
      <c r="I29" s="7" t="s">
        <v>19</v>
      </c>
    </row>
    <row r="30" spans="1:9" x14ac:dyDescent="0.2">
      <c r="A30" s="2" t="s">
        <v>18</v>
      </c>
      <c r="B30" s="6">
        <v>107</v>
      </c>
      <c r="C30" s="6">
        <v>110</v>
      </c>
      <c r="D30" s="6">
        <v>18</v>
      </c>
      <c r="E30" s="6">
        <v>125</v>
      </c>
      <c r="F30" s="6">
        <v>5</v>
      </c>
      <c r="G30" s="6">
        <v>0</v>
      </c>
      <c r="H30" s="6">
        <v>240</v>
      </c>
      <c r="I30" s="7" t="s">
        <v>19</v>
      </c>
    </row>
    <row r="31" spans="1:9" x14ac:dyDescent="0.2">
      <c r="A31" s="2" t="s">
        <v>108</v>
      </c>
      <c r="B31" s="6">
        <v>140</v>
      </c>
      <c r="C31" s="6">
        <v>78</v>
      </c>
      <c r="D31" s="6">
        <v>18</v>
      </c>
      <c r="E31" s="6">
        <v>158</v>
      </c>
      <c r="F31" s="6">
        <v>4</v>
      </c>
      <c r="G31" s="6">
        <v>0</v>
      </c>
      <c r="H31" s="6">
        <v>240</v>
      </c>
      <c r="I31" s="7" t="s">
        <v>19</v>
      </c>
    </row>
    <row r="32" spans="1:9" x14ac:dyDescent="0.2">
      <c r="A32" s="2" t="s">
        <v>81</v>
      </c>
      <c r="B32" s="6">
        <v>58</v>
      </c>
      <c r="C32" s="6">
        <v>56</v>
      </c>
      <c r="D32" s="6">
        <v>101</v>
      </c>
      <c r="E32" s="6">
        <v>159</v>
      </c>
      <c r="F32" s="6">
        <v>1</v>
      </c>
      <c r="G32" s="6">
        <v>0</v>
      </c>
      <c r="H32" s="6">
        <v>216</v>
      </c>
      <c r="I32" s="7" t="s">
        <v>19</v>
      </c>
    </row>
    <row r="33" spans="1:9" x14ac:dyDescent="0.2">
      <c r="A33" s="2" t="s">
        <v>99</v>
      </c>
      <c r="B33" s="6">
        <v>91</v>
      </c>
      <c r="C33" s="6">
        <v>90</v>
      </c>
      <c r="D33" s="6">
        <v>18</v>
      </c>
      <c r="E33" s="6">
        <v>109</v>
      </c>
      <c r="F33" s="6">
        <v>1</v>
      </c>
      <c r="G33" s="6">
        <v>0</v>
      </c>
      <c r="H33" s="6">
        <v>200</v>
      </c>
      <c r="I33" s="7" t="s">
        <v>19</v>
      </c>
    </row>
    <row r="34" spans="1:9" x14ac:dyDescent="0.2">
      <c r="A34" s="2" t="s">
        <v>105</v>
      </c>
      <c r="B34" s="6">
        <v>59</v>
      </c>
      <c r="C34" s="6">
        <v>64</v>
      </c>
      <c r="D34" s="6">
        <v>12</v>
      </c>
      <c r="E34" s="6">
        <v>71</v>
      </c>
      <c r="F34" s="6">
        <v>8</v>
      </c>
      <c r="G34" s="6">
        <v>0</v>
      </c>
      <c r="H34" s="6">
        <v>143</v>
      </c>
      <c r="I34" s="7" t="s">
        <v>19</v>
      </c>
    </row>
    <row r="35" spans="1:9" x14ac:dyDescent="0.2">
      <c r="A35" s="2" t="s">
        <v>109</v>
      </c>
      <c r="B35" s="6">
        <v>65</v>
      </c>
      <c r="C35" s="6">
        <v>47</v>
      </c>
      <c r="D35" s="6">
        <v>7</v>
      </c>
      <c r="E35" s="6">
        <v>72</v>
      </c>
      <c r="F35" s="6">
        <v>16</v>
      </c>
      <c r="G35" s="6">
        <v>0</v>
      </c>
      <c r="H35" s="6">
        <v>135</v>
      </c>
      <c r="I35" s="7" t="s">
        <v>19</v>
      </c>
    </row>
    <row r="36" spans="1:9" x14ac:dyDescent="0.2">
      <c r="A36" s="2" t="s">
        <v>46</v>
      </c>
      <c r="B36" s="6">
        <v>88</v>
      </c>
      <c r="C36" s="6">
        <v>24</v>
      </c>
      <c r="D36" s="6">
        <v>0</v>
      </c>
      <c r="E36" s="6">
        <v>88</v>
      </c>
      <c r="F36" s="6">
        <v>9</v>
      </c>
      <c r="G36" s="6">
        <v>0</v>
      </c>
      <c r="H36" s="6">
        <v>121</v>
      </c>
      <c r="I36" s="7" t="s">
        <v>19</v>
      </c>
    </row>
    <row r="37" spans="1:9" x14ac:dyDescent="0.2">
      <c r="A37" s="2" t="s">
        <v>57</v>
      </c>
      <c r="B37" s="6">
        <v>56</v>
      </c>
      <c r="C37" s="6">
        <v>21</v>
      </c>
      <c r="D37" s="6">
        <v>32</v>
      </c>
      <c r="E37" s="6">
        <v>88</v>
      </c>
      <c r="F37" s="6">
        <v>2</v>
      </c>
      <c r="G37" s="6">
        <v>0</v>
      </c>
      <c r="H37" s="6">
        <v>111</v>
      </c>
      <c r="I37" s="7" t="s">
        <v>12</v>
      </c>
    </row>
    <row r="38" spans="1:9" x14ac:dyDescent="0.2">
      <c r="A38" s="2" t="s">
        <v>42</v>
      </c>
      <c r="B38" s="6">
        <v>54</v>
      </c>
      <c r="C38" s="6">
        <v>40</v>
      </c>
      <c r="D38" s="6">
        <v>7</v>
      </c>
      <c r="E38" s="6">
        <v>61</v>
      </c>
      <c r="F38" s="6">
        <v>1</v>
      </c>
      <c r="G38" s="6">
        <v>0</v>
      </c>
      <c r="H38" s="6">
        <v>102</v>
      </c>
      <c r="I38" s="7" t="s">
        <v>12</v>
      </c>
    </row>
    <row r="39" spans="1:9" x14ac:dyDescent="0.2">
      <c r="A39" s="2" t="s">
        <v>91</v>
      </c>
      <c r="B39" s="6">
        <v>47</v>
      </c>
      <c r="C39" s="6">
        <v>46</v>
      </c>
      <c r="D39" s="6">
        <v>6</v>
      </c>
      <c r="E39" s="6">
        <v>53</v>
      </c>
      <c r="F39" s="6">
        <v>0</v>
      </c>
      <c r="G39" s="6">
        <v>0</v>
      </c>
      <c r="H39" s="6">
        <v>99</v>
      </c>
      <c r="I39" s="7" t="s">
        <v>12</v>
      </c>
    </row>
    <row r="40" spans="1:9" x14ac:dyDescent="0.2">
      <c r="A40" s="2" t="s">
        <v>60</v>
      </c>
      <c r="B40" s="6">
        <v>35</v>
      </c>
      <c r="C40" s="6">
        <v>34</v>
      </c>
      <c r="D40" s="6">
        <v>24</v>
      </c>
      <c r="E40" s="6">
        <v>59</v>
      </c>
      <c r="F40" s="6">
        <v>0</v>
      </c>
      <c r="G40" s="6">
        <v>0</v>
      </c>
      <c r="H40" s="6">
        <v>93</v>
      </c>
      <c r="I40" s="7" t="s">
        <v>12</v>
      </c>
    </row>
    <row r="41" spans="1:9" x14ac:dyDescent="0.2">
      <c r="A41" s="2" t="s">
        <v>50</v>
      </c>
      <c r="B41" s="6">
        <v>35</v>
      </c>
      <c r="C41" s="6">
        <v>25</v>
      </c>
      <c r="D41" s="6">
        <v>15</v>
      </c>
      <c r="E41" s="6">
        <v>50</v>
      </c>
      <c r="F41" s="6">
        <v>0</v>
      </c>
      <c r="G41" s="6">
        <v>0</v>
      </c>
      <c r="H41" s="6">
        <v>75</v>
      </c>
      <c r="I41" s="7" t="s">
        <v>12</v>
      </c>
    </row>
    <row r="42" spans="1:9" x14ac:dyDescent="0.2">
      <c r="A42" s="2" t="s">
        <v>66</v>
      </c>
      <c r="B42" s="6">
        <v>48</v>
      </c>
      <c r="C42" s="6">
        <v>21</v>
      </c>
      <c r="D42" s="6">
        <v>5</v>
      </c>
      <c r="E42" s="6">
        <v>53</v>
      </c>
      <c r="F42" s="6">
        <v>0</v>
      </c>
      <c r="G42" s="6">
        <v>0</v>
      </c>
      <c r="H42" s="6">
        <v>74</v>
      </c>
      <c r="I42" s="7" t="s">
        <v>12</v>
      </c>
    </row>
    <row r="43" spans="1:9" x14ac:dyDescent="0.2">
      <c r="A43" s="2" t="s">
        <v>11</v>
      </c>
      <c r="B43" s="6">
        <v>49</v>
      </c>
      <c r="C43" s="6">
        <v>22</v>
      </c>
      <c r="D43" s="6">
        <v>2</v>
      </c>
      <c r="E43" s="6">
        <v>51</v>
      </c>
      <c r="F43" s="6">
        <v>0</v>
      </c>
      <c r="G43" s="6">
        <v>0</v>
      </c>
      <c r="H43" s="6">
        <v>73</v>
      </c>
      <c r="I43" s="7" t="s">
        <v>12</v>
      </c>
    </row>
    <row r="44" spans="1:9" x14ac:dyDescent="0.2">
      <c r="A44" s="2" t="s">
        <v>31</v>
      </c>
      <c r="B44" s="6">
        <v>38</v>
      </c>
      <c r="C44" s="6">
        <v>34</v>
      </c>
      <c r="D44" s="6">
        <v>1</v>
      </c>
      <c r="E44" s="6">
        <v>39</v>
      </c>
      <c r="F44" s="6">
        <v>0</v>
      </c>
      <c r="G44" s="6">
        <v>0</v>
      </c>
      <c r="H44" s="6">
        <v>73</v>
      </c>
      <c r="I44" s="7" t="s">
        <v>12</v>
      </c>
    </row>
    <row r="45" spans="1:9" x14ac:dyDescent="0.2">
      <c r="A45" s="2" t="s">
        <v>24</v>
      </c>
      <c r="B45" s="6">
        <v>23</v>
      </c>
      <c r="C45" s="6">
        <v>44</v>
      </c>
      <c r="D45" s="6">
        <v>3</v>
      </c>
      <c r="E45" s="6">
        <v>26</v>
      </c>
      <c r="F45" s="6">
        <v>2</v>
      </c>
      <c r="G45" s="6">
        <v>0</v>
      </c>
      <c r="H45" s="6">
        <v>72</v>
      </c>
      <c r="I45" s="7" t="s">
        <v>12</v>
      </c>
    </row>
    <row r="46" spans="1:9" x14ac:dyDescent="0.2">
      <c r="A46" s="2" t="s">
        <v>120</v>
      </c>
      <c r="B46" s="6">
        <v>57</v>
      </c>
      <c r="C46" s="6">
        <v>9</v>
      </c>
      <c r="D46" s="6">
        <v>6</v>
      </c>
      <c r="E46" s="6">
        <v>63</v>
      </c>
      <c r="F46" s="6">
        <v>0</v>
      </c>
      <c r="G46" s="6">
        <v>0</v>
      </c>
      <c r="H46" s="6">
        <v>72</v>
      </c>
      <c r="I46" s="7" t="s">
        <v>12</v>
      </c>
    </row>
    <row r="47" spans="1:9" x14ac:dyDescent="0.2">
      <c r="A47" s="2" t="s">
        <v>115</v>
      </c>
      <c r="B47" s="6">
        <v>32</v>
      </c>
      <c r="C47" s="6">
        <v>33</v>
      </c>
      <c r="D47" s="6">
        <v>2</v>
      </c>
      <c r="E47" s="6">
        <v>34</v>
      </c>
      <c r="F47" s="6">
        <v>4</v>
      </c>
      <c r="G47" s="6">
        <v>0</v>
      </c>
      <c r="H47" s="6">
        <v>71</v>
      </c>
      <c r="I47" s="7" t="s">
        <v>12</v>
      </c>
    </row>
    <row r="48" spans="1:9" x14ac:dyDescent="0.2">
      <c r="A48" s="2" t="s">
        <v>73</v>
      </c>
      <c r="B48" s="6">
        <v>34</v>
      </c>
      <c r="C48" s="6">
        <v>33</v>
      </c>
      <c r="D48" s="6">
        <v>1</v>
      </c>
      <c r="E48" s="6">
        <v>35</v>
      </c>
      <c r="F48" s="6">
        <v>2</v>
      </c>
      <c r="G48" s="6">
        <v>0</v>
      </c>
      <c r="H48" s="6">
        <v>70</v>
      </c>
      <c r="I48" s="7" t="s">
        <v>12</v>
      </c>
    </row>
    <row r="49" spans="1:9" x14ac:dyDescent="0.2">
      <c r="A49" s="2" t="s">
        <v>80</v>
      </c>
      <c r="B49" s="6">
        <v>19</v>
      </c>
      <c r="C49" s="6">
        <v>21</v>
      </c>
      <c r="D49" s="6">
        <v>3</v>
      </c>
      <c r="E49" s="6">
        <v>22</v>
      </c>
      <c r="F49" s="6">
        <v>0</v>
      </c>
      <c r="G49" s="6">
        <v>0</v>
      </c>
      <c r="H49" s="6">
        <v>43</v>
      </c>
      <c r="I49" s="7" t="s">
        <v>12</v>
      </c>
    </row>
    <row r="50" spans="1:9" x14ac:dyDescent="0.2">
      <c r="A50" s="2" t="s">
        <v>94</v>
      </c>
      <c r="B50" s="6">
        <v>17</v>
      </c>
      <c r="C50" s="6">
        <v>17</v>
      </c>
      <c r="D50" s="6">
        <v>8</v>
      </c>
      <c r="E50" s="6">
        <v>25</v>
      </c>
      <c r="F50" s="6">
        <v>1</v>
      </c>
      <c r="G50" s="6">
        <v>0</v>
      </c>
      <c r="H50" s="6">
        <v>43</v>
      </c>
      <c r="I50" s="7" t="s">
        <v>12</v>
      </c>
    </row>
    <row r="51" spans="1:9" x14ac:dyDescent="0.2">
      <c r="A51" s="2" t="s">
        <v>128</v>
      </c>
      <c r="B51" s="6">
        <v>19</v>
      </c>
      <c r="C51" s="6">
        <v>19</v>
      </c>
      <c r="D51" s="6">
        <v>4</v>
      </c>
      <c r="E51" s="6">
        <v>23</v>
      </c>
      <c r="F51" s="6">
        <v>1</v>
      </c>
      <c r="G51" s="6">
        <v>0</v>
      </c>
      <c r="H51" s="6">
        <v>43</v>
      </c>
      <c r="I51" s="7" t="s">
        <v>12</v>
      </c>
    </row>
    <row r="52" spans="1:9" x14ac:dyDescent="0.2">
      <c r="A52" s="2" t="s">
        <v>48</v>
      </c>
      <c r="B52" s="6">
        <v>20</v>
      </c>
      <c r="C52" s="6">
        <v>20</v>
      </c>
      <c r="D52" s="6">
        <v>1</v>
      </c>
      <c r="E52" s="6">
        <v>21</v>
      </c>
      <c r="F52" s="6">
        <v>0</v>
      </c>
      <c r="G52" s="6">
        <v>0</v>
      </c>
      <c r="H52" s="6">
        <v>41</v>
      </c>
      <c r="I52" s="7" t="s">
        <v>12</v>
      </c>
    </row>
    <row r="53" spans="1:9" x14ac:dyDescent="0.2">
      <c r="A53" s="2" t="s">
        <v>28</v>
      </c>
      <c r="B53" s="6">
        <v>20</v>
      </c>
      <c r="C53" s="6">
        <v>20</v>
      </c>
      <c r="D53" s="6">
        <v>0</v>
      </c>
      <c r="E53" s="6">
        <v>20</v>
      </c>
      <c r="F53" s="6">
        <v>0</v>
      </c>
      <c r="G53" s="6">
        <v>0</v>
      </c>
      <c r="H53" s="6">
        <v>40</v>
      </c>
      <c r="I53" s="7" t="s">
        <v>12</v>
      </c>
    </row>
    <row r="54" spans="1:9" x14ac:dyDescent="0.2">
      <c r="A54" s="2" t="s">
        <v>95</v>
      </c>
      <c r="B54" s="6">
        <v>19</v>
      </c>
      <c r="C54" s="6">
        <v>17</v>
      </c>
      <c r="D54" s="6">
        <v>3</v>
      </c>
      <c r="E54" s="6">
        <v>22</v>
      </c>
      <c r="F54" s="6">
        <v>1</v>
      </c>
      <c r="G54" s="6">
        <v>0</v>
      </c>
      <c r="H54" s="6">
        <v>40</v>
      </c>
      <c r="I54" s="7" t="s">
        <v>12</v>
      </c>
    </row>
    <row r="55" spans="1:9" x14ac:dyDescent="0.2">
      <c r="A55" s="2" t="s">
        <v>96</v>
      </c>
      <c r="B55" s="6">
        <v>20</v>
      </c>
      <c r="C55" s="6">
        <v>20</v>
      </c>
      <c r="D55" s="6">
        <v>0</v>
      </c>
      <c r="E55" s="6">
        <v>20</v>
      </c>
      <c r="F55" s="6">
        <v>0</v>
      </c>
      <c r="G55" s="6">
        <v>0</v>
      </c>
      <c r="H55" s="6">
        <v>40</v>
      </c>
      <c r="I55" s="7" t="s">
        <v>12</v>
      </c>
    </row>
    <row r="56" spans="1:9" x14ac:dyDescent="0.2">
      <c r="A56" s="2" t="s">
        <v>107</v>
      </c>
      <c r="B56" s="6">
        <v>19</v>
      </c>
      <c r="C56" s="6">
        <v>19</v>
      </c>
      <c r="D56" s="6">
        <v>1</v>
      </c>
      <c r="E56" s="6">
        <v>20</v>
      </c>
      <c r="F56" s="6">
        <v>0</v>
      </c>
      <c r="G56" s="6">
        <v>0</v>
      </c>
      <c r="H56" s="6">
        <v>39</v>
      </c>
      <c r="I56" s="7" t="s">
        <v>12</v>
      </c>
    </row>
    <row r="57" spans="1:9" x14ac:dyDescent="0.2">
      <c r="A57" s="2" t="s">
        <v>38</v>
      </c>
      <c r="B57" s="6">
        <v>15</v>
      </c>
      <c r="C57" s="6">
        <v>10</v>
      </c>
      <c r="D57" s="6">
        <v>13</v>
      </c>
      <c r="E57" s="6">
        <v>28</v>
      </c>
      <c r="F57" s="6">
        <v>0</v>
      </c>
      <c r="G57" s="6">
        <v>0</v>
      </c>
      <c r="H57" s="6">
        <v>38</v>
      </c>
      <c r="I57" s="7" t="s">
        <v>12</v>
      </c>
    </row>
    <row r="58" spans="1:9" x14ac:dyDescent="0.2">
      <c r="A58" s="2" t="s">
        <v>34</v>
      </c>
      <c r="B58" s="6">
        <v>16</v>
      </c>
      <c r="C58" s="6">
        <v>0</v>
      </c>
      <c r="D58" s="6">
        <v>19</v>
      </c>
      <c r="E58" s="6">
        <v>35</v>
      </c>
      <c r="F58" s="6">
        <v>0</v>
      </c>
      <c r="G58" s="6">
        <v>0</v>
      </c>
      <c r="H58" s="6">
        <v>35</v>
      </c>
      <c r="I58" s="7" t="s">
        <v>12</v>
      </c>
    </row>
    <row r="59" spans="1:9" x14ac:dyDescent="0.2">
      <c r="A59" s="2" t="s">
        <v>86</v>
      </c>
      <c r="B59" s="6">
        <v>15</v>
      </c>
      <c r="C59" s="6">
        <v>15</v>
      </c>
      <c r="D59" s="6">
        <v>0</v>
      </c>
      <c r="E59" s="6">
        <v>15</v>
      </c>
      <c r="F59" s="6">
        <v>5</v>
      </c>
      <c r="G59" s="6">
        <v>0</v>
      </c>
      <c r="H59" s="6">
        <v>35</v>
      </c>
      <c r="I59" s="7" t="s">
        <v>12</v>
      </c>
    </row>
    <row r="60" spans="1:9" x14ac:dyDescent="0.2">
      <c r="A60" s="2" t="s">
        <v>25</v>
      </c>
      <c r="B60" s="6">
        <v>14</v>
      </c>
      <c r="C60" s="6">
        <v>14</v>
      </c>
      <c r="D60" s="6">
        <v>4</v>
      </c>
      <c r="E60" s="6">
        <v>18</v>
      </c>
      <c r="F60" s="6">
        <v>0</v>
      </c>
      <c r="G60" s="6">
        <v>0</v>
      </c>
      <c r="H60" s="6">
        <v>32</v>
      </c>
      <c r="I60" s="7" t="s">
        <v>12</v>
      </c>
    </row>
    <row r="61" spans="1:9" x14ac:dyDescent="0.2">
      <c r="A61" s="2" t="s">
        <v>16</v>
      </c>
      <c r="B61" s="6">
        <v>12</v>
      </c>
      <c r="C61" s="6">
        <v>12</v>
      </c>
      <c r="D61" s="6">
        <v>1</v>
      </c>
      <c r="E61" s="6">
        <v>13</v>
      </c>
      <c r="F61" s="6">
        <v>6</v>
      </c>
      <c r="G61" s="6">
        <v>0</v>
      </c>
      <c r="H61" s="6">
        <v>31</v>
      </c>
      <c r="I61" s="7" t="s">
        <v>12</v>
      </c>
    </row>
    <row r="62" spans="1:9" x14ac:dyDescent="0.2">
      <c r="A62" s="2" t="s">
        <v>27</v>
      </c>
      <c r="B62" s="6">
        <v>13</v>
      </c>
      <c r="C62" s="6">
        <v>2</v>
      </c>
      <c r="D62" s="6">
        <v>13</v>
      </c>
      <c r="E62" s="6">
        <v>26</v>
      </c>
      <c r="F62" s="6">
        <v>1</v>
      </c>
      <c r="G62" s="6">
        <v>0</v>
      </c>
      <c r="H62" s="6">
        <v>29</v>
      </c>
      <c r="I62" s="7" t="s">
        <v>12</v>
      </c>
    </row>
    <row r="63" spans="1:9" x14ac:dyDescent="0.2">
      <c r="A63" s="2" t="s">
        <v>97</v>
      </c>
      <c r="B63" s="6">
        <v>14</v>
      </c>
      <c r="C63" s="6">
        <v>14</v>
      </c>
      <c r="D63" s="6">
        <v>0</v>
      </c>
      <c r="E63" s="6">
        <v>14</v>
      </c>
      <c r="F63" s="6">
        <v>0</v>
      </c>
      <c r="G63" s="6">
        <v>0</v>
      </c>
      <c r="H63" s="6">
        <v>28</v>
      </c>
      <c r="I63" s="7" t="s">
        <v>12</v>
      </c>
    </row>
    <row r="64" spans="1:9" x14ac:dyDescent="0.2">
      <c r="A64" s="2" t="s">
        <v>37</v>
      </c>
      <c r="B64" s="6">
        <v>9</v>
      </c>
      <c r="C64" s="6">
        <v>10</v>
      </c>
      <c r="D64" s="6">
        <v>7</v>
      </c>
      <c r="E64" s="6">
        <v>16</v>
      </c>
      <c r="F64" s="6">
        <v>0</v>
      </c>
      <c r="G64" s="6">
        <v>0</v>
      </c>
      <c r="H64" s="6">
        <v>26</v>
      </c>
      <c r="I64" s="7" t="s">
        <v>12</v>
      </c>
    </row>
    <row r="65" spans="1:9" x14ac:dyDescent="0.2">
      <c r="A65" s="2" t="s">
        <v>98</v>
      </c>
      <c r="B65" s="6">
        <v>13</v>
      </c>
      <c r="C65" s="6">
        <v>13</v>
      </c>
      <c r="D65" s="6">
        <v>0</v>
      </c>
      <c r="E65" s="6">
        <v>13</v>
      </c>
      <c r="F65" s="6">
        <v>0</v>
      </c>
      <c r="G65" s="6">
        <v>0</v>
      </c>
      <c r="H65" s="6">
        <v>26</v>
      </c>
      <c r="I65" s="7" t="s">
        <v>12</v>
      </c>
    </row>
    <row r="66" spans="1:9" x14ac:dyDescent="0.2">
      <c r="A66" s="2" t="s">
        <v>122</v>
      </c>
      <c r="B66" s="6">
        <v>16</v>
      </c>
      <c r="C66" s="6">
        <v>4</v>
      </c>
      <c r="D66" s="6">
        <v>6</v>
      </c>
      <c r="E66" s="6">
        <v>22</v>
      </c>
      <c r="F66" s="6">
        <v>0</v>
      </c>
      <c r="G66" s="6">
        <v>0</v>
      </c>
      <c r="H66" s="6">
        <v>26</v>
      </c>
      <c r="I66" s="7" t="s">
        <v>12</v>
      </c>
    </row>
    <row r="67" spans="1:9" x14ac:dyDescent="0.2">
      <c r="A67" s="2" t="s">
        <v>90</v>
      </c>
      <c r="B67" s="6">
        <v>12</v>
      </c>
      <c r="C67" s="6">
        <v>13</v>
      </c>
      <c r="D67" s="6">
        <v>0</v>
      </c>
      <c r="E67" s="6">
        <v>12</v>
      </c>
      <c r="F67" s="6">
        <v>0</v>
      </c>
      <c r="G67" s="6">
        <v>0</v>
      </c>
      <c r="H67" s="6">
        <v>25</v>
      </c>
      <c r="I67" s="7" t="s">
        <v>12</v>
      </c>
    </row>
    <row r="68" spans="1:9" x14ac:dyDescent="0.2">
      <c r="A68" s="2" t="s">
        <v>39</v>
      </c>
      <c r="B68" s="6">
        <v>13</v>
      </c>
      <c r="C68" s="6">
        <v>0</v>
      </c>
      <c r="D68" s="6">
        <v>10</v>
      </c>
      <c r="E68" s="6">
        <v>23</v>
      </c>
      <c r="F68" s="6">
        <v>0</v>
      </c>
      <c r="G68" s="6">
        <v>0</v>
      </c>
      <c r="H68" s="6">
        <v>23</v>
      </c>
      <c r="I68" s="7" t="s">
        <v>12</v>
      </c>
    </row>
    <row r="69" spans="1:9" x14ac:dyDescent="0.2">
      <c r="A69" s="2" t="s">
        <v>119</v>
      </c>
      <c r="B69" s="6">
        <v>11</v>
      </c>
      <c r="C69" s="6">
        <v>12</v>
      </c>
      <c r="D69" s="6">
        <v>0</v>
      </c>
      <c r="E69" s="6">
        <v>11</v>
      </c>
      <c r="F69" s="6">
        <v>0</v>
      </c>
      <c r="G69" s="6">
        <v>0</v>
      </c>
      <c r="H69" s="6">
        <v>23</v>
      </c>
      <c r="I69" s="7" t="s">
        <v>12</v>
      </c>
    </row>
    <row r="70" spans="1:9" x14ac:dyDescent="0.2">
      <c r="A70" s="2" t="s">
        <v>32</v>
      </c>
      <c r="B70" s="6">
        <v>5</v>
      </c>
      <c r="C70" s="6">
        <v>6</v>
      </c>
      <c r="D70" s="6">
        <v>11</v>
      </c>
      <c r="E70" s="6">
        <v>16</v>
      </c>
      <c r="F70" s="6">
        <v>0</v>
      </c>
      <c r="G70" s="6">
        <v>0</v>
      </c>
      <c r="H70" s="6">
        <v>22</v>
      </c>
      <c r="I70" s="7" t="s">
        <v>12</v>
      </c>
    </row>
    <row r="71" spans="1:9" x14ac:dyDescent="0.2">
      <c r="A71" s="2" t="s">
        <v>92</v>
      </c>
      <c r="B71" s="6">
        <v>11</v>
      </c>
      <c r="C71" s="6">
        <v>11</v>
      </c>
      <c r="D71" s="6">
        <v>0</v>
      </c>
      <c r="E71" s="6">
        <v>11</v>
      </c>
      <c r="F71" s="6">
        <v>0</v>
      </c>
      <c r="G71" s="6">
        <v>0</v>
      </c>
      <c r="H71" s="6">
        <v>22</v>
      </c>
      <c r="I71" s="7" t="s">
        <v>12</v>
      </c>
    </row>
    <row r="72" spans="1:9" x14ac:dyDescent="0.2">
      <c r="A72" s="2" t="s">
        <v>22</v>
      </c>
      <c r="B72" s="6">
        <v>0</v>
      </c>
      <c r="C72" s="6">
        <v>0</v>
      </c>
      <c r="D72" s="6">
        <v>7</v>
      </c>
      <c r="E72" s="6">
        <v>7</v>
      </c>
      <c r="F72" s="6">
        <v>14</v>
      </c>
      <c r="G72" s="6">
        <v>0</v>
      </c>
      <c r="H72" s="6">
        <v>21</v>
      </c>
      <c r="I72" s="7" t="s">
        <v>12</v>
      </c>
    </row>
    <row r="73" spans="1:9" x14ac:dyDescent="0.2">
      <c r="A73" s="2" t="s">
        <v>29</v>
      </c>
      <c r="B73" s="6">
        <v>14</v>
      </c>
      <c r="C73" s="6">
        <v>5</v>
      </c>
      <c r="D73" s="6">
        <v>2</v>
      </c>
      <c r="E73" s="6">
        <v>16</v>
      </c>
      <c r="F73" s="6">
        <v>0</v>
      </c>
      <c r="G73" s="6">
        <v>0</v>
      </c>
      <c r="H73" s="6">
        <v>21</v>
      </c>
      <c r="I73" s="7" t="s">
        <v>12</v>
      </c>
    </row>
    <row r="74" spans="1:9" x14ac:dyDescent="0.2">
      <c r="A74" s="2" t="s">
        <v>33</v>
      </c>
      <c r="B74" s="6">
        <v>6</v>
      </c>
      <c r="C74" s="6">
        <v>6</v>
      </c>
      <c r="D74" s="6">
        <v>3</v>
      </c>
      <c r="E74" s="6">
        <v>9</v>
      </c>
      <c r="F74" s="6">
        <v>1</v>
      </c>
      <c r="G74" s="6">
        <v>0</v>
      </c>
      <c r="H74" s="6">
        <v>16</v>
      </c>
      <c r="I74" s="7" t="s">
        <v>12</v>
      </c>
    </row>
    <row r="75" spans="1:9" x14ac:dyDescent="0.2">
      <c r="A75" s="2" t="s">
        <v>101</v>
      </c>
      <c r="B75" s="6">
        <v>7</v>
      </c>
      <c r="C75" s="6">
        <v>9</v>
      </c>
      <c r="D75" s="6">
        <v>0</v>
      </c>
      <c r="E75" s="6">
        <v>7</v>
      </c>
      <c r="F75" s="6">
        <v>0</v>
      </c>
      <c r="G75" s="6">
        <v>0</v>
      </c>
      <c r="H75" s="6">
        <v>16</v>
      </c>
      <c r="I75" s="7" t="s">
        <v>12</v>
      </c>
    </row>
    <row r="76" spans="1:9" x14ac:dyDescent="0.2">
      <c r="A76" s="2" t="s">
        <v>30</v>
      </c>
      <c r="B76" s="6">
        <v>6</v>
      </c>
      <c r="C76" s="6">
        <v>3</v>
      </c>
      <c r="D76" s="6">
        <v>2</v>
      </c>
      <c r="E76" s="6">
        <v>8</v>
      </c>
      <c r="F76" s="6">
        <v>1</v>
      </c>
      <c r="G76" s="6">
        <v>0</v>
      </c>
      <c r="H76" s="6">
        <v>12</v>
      </c>
      <c r="I76" s="7" t="s">
        <v>12</v>
      </c>
    </row>
    <row r="77" spans="1:9" x14ac:dyDescent="0.2">
      <c r="A77" s="2" t="s">
        <v>76</v>
      </c>
      <c r="B77" s="6">
        <v>0</v>
      </c>
      <c r="C77" s="6">
        <v>0</v>
      </c>
      <c r="D77" s="6">
        <v>10</v>
      </c>
      <c r="E77" s="6">
        <v>10</v>
      </c>
      <c r="F77" s="6">
        <v>2</v>
      </c>
      <c r="G77" s="6">
        <v>0</v>
      </c>
      <c r="H77" s="6">
        <v>12</v>
      </c>
      <c r="I77" s="7" t="s">
        <v>12</v>
      </c>
    </row>
    <row r="78" spans="1:9" x14ac:dyDescent="0.2">
      <c r="A78" s="2" t="s">
        <v>131</v>
      </c>
      <c r="B78" s="6">
        <v>6</v>
      </c>
      <c r="C78" s="6">
        <v>6</v>
      </c>
      <c r="D78" s="6">
        <v>0</v>
      </c>
      <c r="E78" s="6">
        <v>6</v>
      </c>
      <c r="F78" s="6">
        <v>0</v>
      </c>
      <c r="G78" s="6">
        <v>0</v>
      </c>
      <c r="H78" s="6">
        <v>12</v>
      </c>
      <c r="I78" s="7" t="s">
        <v>12</v>
      </c>
    </row>
    <row r="79" spans="1:9" x14ac:dyDescent="0.2">
      <c r="A79" s="2" t="s">
        <v>43</v>
      </c>
      <c r="B79" s="6">
        <v>5</v>
      </c>
      <c r="C79" s="6">
        <v>4</v>
      </c>
      <c r="D79" s="6">
        <v>0</v>
      </c>
      <c r="E79" s="6">
        <v>5</v>
      </c>
      <c r="F79" s="6">
        <v>2</v>
      </c>
      <c r="G79" s="6">
        <v>0</v>
      </c>
      <c r="H79" s="6">
        <v>11</v>
      </c>
      <c r="I79" s="7" t="s">
        <v>12</v>
      </c>
    </row>
    <row r="80" spans="1:9" x14ac:dyDescent="0.2">
      <c r="A80" s="2" t="s">
        <v>26</v>
      </c>
      <c r="B80" s="6">
        <v>5</v>
      </c>
      <c r="C80" s="6">
        <v>5</v>
      </c>
      <c r="D80" s="6">
        <v>0</v>
      </c>
      <c r="E80" s="6">
        <v>5</v>
      </c>
      <c r="F80" s="6">
        <v>0</v>
      </c>
      <c r="G80" s="6">
        <v>0</v>
      </c>
      <c r="H80" s="6">
        <v>10</v>
      </c>
      <c r="I80" s="7" t="s">
        <v>12</v>
      </c>
    </row>
    <row r="81" spans="1:9" x14ac:dyDescent="0.2">
      <c r="A81" s="2" t="s">
        <v>44</v>
      </c>
      <c r="B81" s="6">
        <v>7</v>
      </c>
      <c r="C81" s="6">
        <v>3</v>
      </c>
      <c r="D81" s="6">
        <v>0</v>
      </c>
      <c r="E81" s="6">
        <v>7</v>
      </c>
      <c r="F81" s="6">
        <v>0</v>
      </c>
      <c r="G81" s="6">
        <v>0</v>
      </c>
      <c r="H81" s="6">
        <v>10</v>
      </c>
      <c r="I81" s="7" t="s">
        <v>12</v>
      </c>
    </row>
    <row r="82" spans="1:9" x14ac:dyDescent="0.2">
      <c r="A82" s="2" t="s">
        <v>83</v>
      </c>
      <c r="B82" s="6">
        <v>3</v>
      </c>
      <c r="C82" s="6">
        <v>5</v>
      </c>
      <c r="D82" s="6">
        <v>0</v>
      </c>
      <c r="E82" s="6">
        <v>3</v>
      </c>
      <c r="F82" s="6">
        <v>1</v>
      </c>
      <c r="G82" s="6">
        <v>0</v>
      </c>
      <c r="H82" s="6">
        <v>9</v>
      </c>
      <c r="I82" s="7" t="s">
        <v>12</v>
      </c>
    </row>
    <row r="83" spans="1:9" x14ac:dyDescent="0.2">
      <c r="A83" s="2" t="s">
        <v>85</v>
      </c>
      <c r="B83" s="6">
        <v>4</v>
      </c>
      <c r="C83" s="6">
        <v>4</v>
      </c>
      <c r="D83" s="6">
        <v>0</v>
      </c>
      <c r="E83" s="6">
        <v>4</v>
      </c>
      <c r="F83" s="6">
        <v>0</v>
      </c>
      <c r="G83" s="6">
        <v>0</v>
      </c>
      <c r="H83" s="6">
        <v>8</v>
      </c>
      <c r="I83" s="7" t="s">
        <v>12</v>
      </c>
    </row>
    <row r="84" spans="1:9" x14ac:dyDescent="0.2">
      <c r="A84" s="2" t="s">
        <v>82</v>
      </c>
      <c r="B84" s="6">
        <v>3</v>
      </c>
      <c r="C84" s="6">
        <v>3</v>
      </c>
      <c r="D84" s="6">
        <v>0</v>
      </c>
      <c r="E84" s="6">
        <v>3</v>
      </c>
      <c r="F84" s="6">
        <v>0</v>
      </c>
      <c r="G84" s="6">
        <v>0</v>
      </c>
      <c r="H84" s="6">
        <v>6</v>
      </c>
      <c r="I84" s="7" t="s">
        <v>12</v>
      </c>
    </row>
    <row r="85" spans="1:9" x14ac:dyDescent="0.2">
      <c r="A85" s="2" t="s">
        <v>21</v>
      </c>
      <c r="B85" s="6">
        <v>0</v>
      </c>
      <c r="C85" s="6">
        <v>4</v>
      </c>
      <c r="D85" s="6">
        <v>0</v>
      </c>
      <c r="E85" s="6">
        <v>0</v>
      </c>
      <c r="F85" s="6">
        <v>0</v>
      </c>
      <c r="G85" s="6">
        <v>0</v>
      </c>
      <c r="H85" s="6">
        <v>4</v>
      </c>
      <c r="I85" s="7" t="s">
        <v>12</v>
      </c>
    </row>
    <row r="86" spans="1:9" x14ac:dyDescent="0.2">
      <c r="A86" s="2" t="s">
        <v>35</v>
      </c>
      <c r="B86" s="6">
        <v>4</v>
      </c>
      <c r="C86" s="6">
        <v>0</v>
      </c>
      <c r="D86" s="6">
        <v>0</v>
      </c>
      <c r="E86" s="6">
        <v>4</v>
      </c>
      <c r="F86" s="6">
        <v>0</v>
      </c>
      <c r="G86" s="6">
        <v>0</v>
      </c>
      <c r="H86" s="6">
        <v>4</v>
      </c>
      <c r="I86" s="7" t="s">
        <v>12</v>
      </c>
    </row>
    <row r="87" spans="1:9" x14ac:dyDescent="0.2">
      <c r="A87" s="2" t="s">
        <v>130</v>
      </c>
      <c r="B87" s="6">
        <v>2</v>
      </c>
      <c r="C87" s="6">
        <v>2</v>
      </c>
      <c r="D87" s="6">
        <v>0</v>
      </c>
      <c r="E87" s="6">
        <v>2</v>
      </c>
      <c r="F87" s="6">
        <v>0</v>
      </c>
      <c r="G87" s="6">
        <v>0</v>
      </c>
      <c r="H87" s="6">
        <v>4</v>
      </c>
      <c r="I87" s="7" t="s">
        <v>12</v>
      </c>
    </row>
    <row r="88" spans="1:9" x14ac:dyDescent="0.2">
      <c r="A88" s="2" t="s">
        <v>40</v>
      </c>
      <c r="B88" s="6">
        <v>3</v>
      </c>
      <c r="C88" s="6">
        <v>0</v>
      </c>
      <c r="D88" s="6">
        <v>0</v>
      </c>
      <c r="E88" s="6">
        <v>3</v>
      </c>
      <c r="F88" s="6">
        <v>0</v>
      </c>
      <c r="G88" s="6">
        <v>0</v>
      </c>
      <c r="H88" s="6">
        <v>3</v>
      </c>
      <c r="I88" s="7" t="s">
        <v>12</v>
      </c>
    </row>
    <row r="89" spans="1:9" x14ac:dyDescent="0.2">
      <c r="A89" s="2" t="s">
        <v>87</v>
      </c>
      <c r="B89" s="6">
        <v>3</v>
      </c>
      <c r="C89" s="6">
        <v>0</v>
      </c>
      <c r="D89" s="6">
        <v>0</v>
      </c>
      <c r="E89" s="6">
        <v>3</v>
      </c>
      <c r="F89" s="6">
        <v>0</v>
      </c>
      <c r="G89" s="6">
        <v>0</v>
      </c>
      <c r="H89" s="6">
        <v>3</v>
      </c>
      <c r="I89" s="7" t="s">
        <v>12</v>
      </c>
    </row>
    <row r="90" spans="1:9" x14ac:dyDescent="0.2">
      <c r="A90" s="2" t="s">
        <v>102</v>
      </c>
      <c r="B90" s="6">
        <v>1</v>
      </c>
      <c r="C90" s="6">
        <v>1</v>
      </c>
      <c r="D90" s="6">
        <v>1</v>
      </c>
      <c r="E90" s="6">
        <v>2</v>
      </c>
      <c r="F90" s="6">
        <v>0</v>
      </c>
      <c r="G90" s="6">
        <v>0</v>
      </c>
      <c r="H90" s="6">
        <v>3</v>
      </c>
      <c r="I90" s="7" t="s">
        <v>12</v>
      </c>
    </row>
    <row r="91" spans="1:9" x14ac:dyDescent="0.2">
      <c r="A91" s="2" t="s">
        <v>13</v>
      </c>
      <c r="B91" s="6">
        <v>0</v>
      </c>
      <c r="C91" s="6">
        <v>0</v>
      </c>
      <c r="D91" s="6">
        <v>0</v>
      </c>
      <c r="E91" s="6">
        <v>0</v>
      </c>
      <c r="F91" s="6">
        <v>2</v>
      </c>
      <c r="G91" s="6">
        <v>0</v>
      </c>
      <c r="H91" s="6">
        <v>2</v>
      </c>
      <c r="I91" s="7" t="s">
        <v>12</v>
      </c>
    </row>
    <row r="92" spans="1:9" x14ac:dyDescent="0.2">
      <c r="A92" s="2" t="s">
        <v>15</v>
      </c>
      <c r="B92" s="6">
        <v>0</v>
      </c>
      <c r="C92" s="6">
        <v>2</v>
      </c>
      <c r="D92" s="6">
        <v>0</v>
      </c>
      <c r="E92" s="6">
        <v>0</v>
      </c>
      <c r="F92" s="6">
        <v>0</v>
      </c>
      <c r="G92" s="6">
        <v>0</v>
      </c>
      <c r="H92" s="6">
        <v>2</v>
      </c>
      <c r="I92" s="7" t="s">
        <v>12</v>
      </c>
    </row>
    <row r="93" spans="1:9" x14ac:dyDescent="0.2">
      <c r="A93" s="2" t="s">
        <v>17</v>
      </c>
      <c r="B93" s="6">
        <v>1</v>
      </c>
      <c r="C93" s="6">
        <v>1</v>
      </c>
      <c r="D93" s="6">
        <v>0</v>
      </c>
      <c r="E93" s="6">
        <v>1</v>
      </c>
      <c r="F93" s="6">
        <v>0</v>
      </c>
      <c r="G93" s="6">
        <v>0</v>
      </c>
      <c r="H93" s="6">
        <v>2</v>
      </c>
      <c r="I93" s="7" t="s">
        <v>12</v>
      </c>
    </row>
    <row r="94" spans="1:9" x14ac:dyDescent="0.2">
      <c r="A94" s="2" t="s">
        <v>49</v>
      </c>
      <c r="B94" s="6">
        <v>0</v>
      </c>
      <c r="C94" s="6">
        <v>2</v>
      </c>
      <c r="D94" s="6">
        <v>0</v>
      </c>
      <c r="E94" s="6">
        <v>0</v>
      </c>
      <c r="F94" s="6">
        <v>0</v>
      </c>
      <c r="G94" s="6">
        <v>0</v>
      </c>
      <c r="H94" s="6">
        <v>2</v>
      </c>
      <c r="I94" s="7" t="s">
        <v>12</v>
      </c>
    </row>
    <row r="95" spans="1:9" x14ac:dyDescent="0.2">
      <c r="A95" s="2" t="s">
        <v>72</v>
      </c>
      <c r="B95" s="6">
        <v>1</v>
      </c>
      <c r="C95" s="6">
        <v>1</v>
      </c>
      <c r="D95" s="6">
        <v>0</v>
      </c>
      <c r="E95" s="6">
        <v>1</v>
      </c>
      <c r="F95" s="6">
        <v>0</v>
      </c>
      <c r="G95" s="6">
        <v>0</v>
      </c>
      <c r="H95" s="6">
        <v>2</v>
      </c>
      <c r="I95" s="7" t="s">
        <v>12</v>
      </c>
    </row>
    <row r="96" spans="1:9" x14ac:dyDescent="0.2">
      <c r="A96" s="2" t="s">
        <v>77</v>
      </c>
      <c r="B96" s="6">
        <v>0</v>
      </c>
      <c r="C96" s="6">
        <v>1</v>
      </c>
      <c r="D96" s="6">
        <v>0</v>
      </c>
      <c r="E96" s="6">
        <v>0</v>
      </c>
      <c r="F96" s="6">
        <v>1</v>
      </c>
      <c r="G96" s="6">
        <v>0</v>
      </c>
      <c r="H96" s="6">
        <v>2</v>
      </c>
      <c r="I96" s="7" t="s">
        <v>12</v>
      </c>
    </row>
    <row r="97" spans="1:9" x14ac:dyDescent="0.2">
      <c r="A97" s="2" t="s">
        <v>100</v>
      </c>
      <c r="B97" s="6">
        <v>1</v>
      </c>
      <c r="C97" s="6">
        <v>1</v>
      </c>
      <c r="D97" s="6">
        <v>0</v>
      </c>
      <c r="E97" s="6">
        <v>1</v>
      </c>
      <c r="F97" s="6">
        <v>0</v>
      </c>
      <c r="G97" s="6">
        <v>0</v>
      </c>
      <c r="H97" s="6">
        <v>2</v>
      </c>
      <c r="I97" s="7" t="s">
        <v>12</v>
      </c>
    </row>
    <row r="98" spans="1:9" x14ac:dyDescent="0.2">
      <c r="A98" s="2" t="s">
        <v>14</v>
      </c>
      <c r="B98" s="6">
        <v>0</v>
      </c>
      <c r="C98" s="6">
        <v>1</v>
      </c>
      <c r="D98" s="6">
        <v>0</v>
      </c>
      <c r="E98" s="6">
        <v>0</v>
      </c>
      <c r="F98" s="6">
        <v>0</v>
      </c>
      <c r="G98" s="6">
        <v>0</v>
      </c>
      <c r="H98" s="6">
        <v>1</v>
      </c>
      <c r="I98" s="7" t="s">
        <v>12</v>
      </c>
    </row>
    <row r="99" spans="1:9" x14ac:dyDescent="0.2">
      <c r="A99" s="2" t="s">
        <v>20</v>
      </c>
      <c r="B99" s="6">
        <v>0</v>
      </c>
      <c r="C99" s="6">
        <v>1</v>
      </c>
      <c r="D99" s="6">
        <v>0</v>
      </c>
      <c r="E99" s="6">
        <v>0</v>
      </c>
      <c r="F99" s="6">
        <v>0</v>
      </c>
      <c r="G99" s="6">
        <v>0</v>
      </c>
      <c r="H99" s="6">
        <v>1</v>
      </c>
      <c r="I99" s="7" t="s">
        <v>12</v>
      </c>
    </row>
    <row r="100" spans="1:9" x14ac:dyDescent="0.2">
      <c r="A100" s="2" t="s">
        <v>23</v>
      </c>
      <c r="B100" s="6">
        <v>1</v>
      </c>
      <c r="C100" s="6">
        <v>0</v>
      </c>
      <c r="D100" s="6">
        <v>0</v>
      </c>
      <c r="E100" s="6">
        <v>1</v>
      </c>
      <c r="F100" s="6">
        <v>0</v>
      </c>
      <c r="G100" s="6">
        <v>0</v>
      </c>
      <c r="H100" s="6">
        <v>1</v>
      </c>
      <c r="I100" s="7" t="s">
        <v>12</v>
      </c>
    </row>
    <row r="101" spans="1:9" x14ac:dyDescent="0.2">
      <c r="A101" s="2" t="s">
        <v>36</v>
      </c>
      <c r="B101" s="6">
        <v>0</v>
      </c>
      <c r="C101" s="6">
        <v>0</v>
      </c>
      <c r="D101" s="6">
        <v>0</v>
      </c>
      <c r="E101" s="6">
        <v>0</v>
      </c>
      <c r="F101" s="6">
        <v>1</v>
      </c>
      <c r="G101" s="6">
        <v>0</v>
      </c>
      <c r="H101" s="6">
        <v>1</v>
      </c>
      <c r="I101" s="7" t="s">
        <v>12</v>
      </c>
    </row>
    <row r="102" spans="1:9" x14ac:dyDescent="0.2">
      <c r="A102" s="2" t="s">
        <v>41</v>
      </c>
      <c r="B102" s="6">
        <v>1</v>
      </c>
      <c r="C102" s="6">
        <v>0</v>
      </c>
      <c r="D102" s="6">
        <v>0</v>
      </c>
      <c r="E102" s="6">
        <v>1</v>
      </c>
      <c r="F102" s="6">
        <v>0</v>
      </c>
      <c r="G102" s="6">
        <v>0</v>
      </c>
      <c r="H102" s="6">
        <v>1</v>
      </c>
      <c r="I102" s="7" t="s">
        <v>12</v>
      </c>
    </row>
    <row r="103" spans="1:9" x14ac:dyDescent="0.2">
      <c r="A103" s="2" t="s">
        <v>45</v>
      </c>
      <c r="B103" s="6">
        <v>0</v>
      </c>
      <c r="C103" s="6">
        <v>0</v>
      </c>
      <c r="D103" s="6">
        <v>0</v>
      </c>
      <c r="E103" s="6">
        <v>0</v>
      </c>
      <c r="F103" s="6">
        <v>1</v>
      </c>
      <c r="G103" s="6">
        <v>0</v>
      </c>
      <c r="H103" s="6">
        <v>1</v>
      </c>
      <c r="I103" s="7" t="s">
        <v>12</v>
      </c>
    </row>
    <row r="104" spans="1:9" x14ac:dyDescent="0.2">
      <c r="A104" s="2" t="s">
        <v>71</v>
      </c>
      <c r="B104" s="6">
        <v>1</v>
      </c>
      <c r="C104" s="6">
        <v>0</v>
      </c>
      <c r="D104" s="6">
        <v>0</v>
      </c>
      <c r="E104" s="6">
        <v>1</v>
      </c>
      <c r="F104" s="6">
        <v>0</v>
      </c>
      <c r="G104" s="6">
        <v>0</v>
      </c>
      <c r="H104" s="6">
        <v>1</v>
      </c>
      <c r="I104" s="7" t="s">
        <v>12</v>
      </c>
    </row>
    <row r="105" spans="1:9" x14ac:dyDescent="0.2">
      <c r="A105" s="2" t="s">
        <v>78</v>
      </c>
      <c r="B105" s="6">
        <v>0</v>
      </c>
      <c r="C105" s="6">
        <v>1</v>
      </c>
      <c r="D105" s="6">
        <v>0</v>
      </c>
      <c r="E105" s="6">
        <v>0</v>
      </c>
      <c r="F105" s="6">
        <v>0</v>
      </c>
      <c r="G105" s="6">
        <v>0</v>
      </c>
      <c r="H105" s="6">
        <v>1</v>
      </c>
      <c r="I105" s="7" t="s">
        <v>12</v>
      </c>
    </row>
    <row r="106" spans="1:9" x14ac:dyDescent="0.2">
      <c r="A106" s="2" t="s">
        <v>93</v>
      </c>
      <c r="B106" s="6">
        <v>0</v>
      </c>
      <c r="C106" s="6">
        <v>1</v>
      </c>
      <c r="D106" s="6">
        <v>0</v>
      </c>
      <c r="E106" s="6">
        <v>0</v>
      </c>
      <c r="F106" s="6">
        <v>0</v>
      </c>
      <c r="G106" s="6">
        <v>0</v>
      </c>
      <c r="H106" s="6">
        <v>1</v>
      </c>
      <c r="I106" s="7" t="s">
        <v>12</v>
      </c>
    </row>
    <row r="107" spans="1:9" x14ac:dyDescent="0.2">
      <c r="A107" s="2" t="s">
        <v>106</v>
      </c>
      <c r="B107" s="6">
        <v>0</v>
      </c>
      <c r="C107" s="6">
        <v>0</v>
      </c>
      <c r="D107" s="6">
        <v>0</v>
      </c>
      <c r="E107" s="6">
        <v>0</v>
      </c>
      <c r="F107" s="6">
        <v>1</v>
      </c>
      <c r="G107" s="6">
        <v>0</v>
      </c>
      <c r="H107" s="6">
        <v>1</v>
      </c>
      <c r="I107" s="7" t="s">
        <v>12</v>
      </c>
    </row>
    <row r="108" spans="1:9" x14ac:dyDescent="0.2">
      <c r="A108" s="2" t="s">
        <v>129</v>
      </c>
      <c r="B108" s="6">
        <v>1</v>
      </c>
      <c r="C108" s="6">
        <v>0</v>
      </c>
      <c r="D108" s="6">
        <v>0</v>
      </c>
      <c r="E108" s="6">
        <v>1</v>
      </c>
      <c r="F108" s="6">
        <v>0</v>
      </c>
      <c r="G108" s="6">
        <v>0</v>
      </c>
      <c r="H108" s="6">
        <v>1</v>
      </c>
      <c r="I108" s="7" t="s">
        <v>12</v>
      </c>
    </row>
  </sheetData>
  <pageMargins left="0.75" right="0.75" top="1" bottom="1" header="0.5" footer="0.5"/>
  <pageSetup paperSize="9" scale="0" firstPageNumber="0" fitToWidth="0" fitToHeight="0" orientation="portrait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1C4CF65525C740830796F6B3EBF98F" ma:contentTypeVersion="17" ma:contentTypeDescription="Create a new document." ma:contentTypeScope="" ma:versionID="688bf344775a7d92ea6ce8c2b5e18399">
  <xsd:schema xmlns:xsd="http://www.w3.org/2001/XMLSchema" xmlns:xs="http://www.w3.org/2001/XMLSchema" xmlns:p="http://schemas.microsoft.com/office/2006/metadata/properties" xmlns:ns2="372fbbd9-b6f1-4d5e-8635-0af5b27df7d1" xmlns:ns3="04f3e540-9c69-4352-862b-3b902965ebc5" targetNamespace="http://schemas.microsoft.com/office/2006/metadata/properties" ma:root="true" ma:fieldsID="29928076c29fb47a4e0131894de34dc7" ns2:_="" ns3:_="">
    <xsd:import namespace="372fbbd9-b6f1-4d5e-8635-0af5b27df7d1"/>
    <xsd:import namespace="04f3e540-9c69-4352-862b-3b902965ebc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Location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2fbbd9-b6f1-4d5e-8635-0af5b27df7d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d2bc1669-1859-4a0c-8ac9-1792aca3a628}" ma:internalName="TaxCatchAll" ma:showField="CatchAllData" ma:web="372fbbd9-b6f1-4d5e-8635-0af5b27df7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f3e540-9c69-4352-862b-3b902965eb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a65e505e-eb63-4a59-99b9-9b9c9aedbca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72fbbd9-b6f1-4d5e-8635-0af5b27df7d1" xsi:nil="true"/>
    <lcf76f155ced4ddcb4097134ff3c332f xmlns="04f3e540-9c69-4352-862b-3b902965ebc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328687F-3C02-454B-91B0-3CBBD815E6E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AB56858-6C5C-482D-A057-BF53E95A4A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2fbbd9-b6f1-4d5e-8635-0af5b27df7d1"/>
    <ds:schemaRef ds:uri="04f3e540-9c69-4352-862b-3b902965eb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32C4A4F-C49B-4017-B71A-2308C36340D9}">
  <ds:schemaRefs>
    <ds:schemaRef ds:uri="http://schemas.microsoft.com/office/2006/metadata/properties"/>
    <ds:schemaRef ds:uri="http://schemas.microsoft.com/office/infopath/2007/PartnerControls"/>
    <ds:schemaRef ds:uri="372fbbd9-b6f1-4d5e-8635-0af5b27df7d1"/>
    <ds:schemaRef ds:uri="04f3e540-9c69-4352-862b-3b902965ebc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Table</vt:lpstr>
      <vt:lpstr>Raw Data</vt:lpstr>
      <vt:lpstr>Circulation Activity Chart</vt:lpstr>
      <vt:lpstr>Summary Chart</vt:lpstr>
      <vt:lpstr>chart_title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Sue Hafemeister - WVLS</cp:lastModifiedBy>
  <cp:lastPrinted>2023-01-26T14:36:32Z</cp:lastPrinted>
  <dcterms:created xsi:type="dcterms:W3CDTF">2023-01-13T15:44:18Z</dcterms:created>
  <dcterms:modified xsi:type="dcterms:W3CDTF">2023-01-26T14:36:34Z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0x010100511C4CF65525C740830796F6B3EBF98F</vt:lpwstr>
  </property>
</Properties>
</file>