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60" documentId="8_{4B21D479-33F9-43D4-8DB9-493B50F1A790}" xr6:coauthVersionLast="47" xr6:coauthVersionMax="47" xr10:uidLastSave="{601C6211-77BB-46DA-8D18-534274CF7033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Table!$A$3:$D$52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H46" i="1"/>
  <c r="G46" i="1"/>
  <c r="G43" i="1"/>
  <c r="G41" i="1"/>
  <c r="I27" i="1"/>
  <c r="I17" i="1"/>
  <c r="I25" i="1"/>
  <c r="I23" i="1"/>
  <c r="I21" i="1"/>
  <c r="I19" i="1"/>
  <c r="I15" i="1"/>
  <c r="G22" i="1"/>
  <c r="G24" i="1" s="1"/>
  <c r="G17" i="1"/>
  <c r="G16" i="1"/>
  <c r="G11" i="1"/>
  <c r="G10" i="1"/>
  <c r="H6" i="1"/>
  <c r="H4" i="1"/>
  <c r="H3" i="1"/>
  <c r="H8" i="1" s="1"/>
  <c r="G18" i="1" l="1"/>
  <c r="G12" i="1"/>
  <c r="G34" i="1" s="1"/>
</calcChain>
</file>

<file path=xl/sharedStrings.xml><?xml version="1.0" encoding="utf-8"?>
<sst xmlns="http://schemas.openxmlformats.org/spreadsheetml/2006/main" count="209" uniqueCount="105">
  <si>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</si>
  <si>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</si>
  <si>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</si>
  <si>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</si>
  <si>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</si>
  <si>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</si>
  <si>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</si>
  <si>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</si>
  <si>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</si>
  <si>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</si>
  <si>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</si>
  <si>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0.5%</t>
  </si>
  <si>
    <t>Ccl-Greenwood, city of</t>
  </si>
  <si>
    <t>0.0%</t>
  </si>
  <si>
    <t>Ccl-Owen, city of</t>
  </si>
  <si>
    <t>0.1%</t>
  </si>
  <si>
    <t>Fc-Argonne, twnshp of</t>
  </si>
  <si>
    <t>Fc-Crandon, twnshp of</t>
  </si>
  <si>
    <t>Fcl-Crandon, city of</t>
  </si>
  <si>
    <t>Fc-Hiles, twnshp of</t>
  </si>
  <si>
    <t>1.1%</t>
  </si>
  <si>
    <t>Fcl-Laona, twnshp of</t>
  </si>
  <si>
    <t>0.4%</t>
  </si>
  <si>
    <t>Fcl-Wabeno, twnshp of</t>
  </si>
  <si>
    <t>Lcl-Antigo, city of</t>
  </si>
  <si>
    <t>Lcl-Antigo, twnshp of</t>
  </si>
  <si>
    <t>Lcl-Upham, twnshp of</t>
  </si>
  <si>
    <t>Lil-Merrill, city of</t>
  </si>
  <si>
    <t>Lil-Tomahawk, city of</t>
  </si>
  <si>
    <t>Li-King, twnshp of</t>
  </si>
  <si>
    <t>Mcl-Easton, twnshp of</t>
  </si>
  <si>
    <t>Mcl-Knowlton, twnshp of</t>
  </si>
  <si>
    <t>Mcl-Kronenwetter, village of</t>
  </si>
  <si>
    <t>Mcl-Rothschild, village of</t>
  </si>
  <si>
    <t>Mcl-Rib Falls, twnshp of</t>
  </si>
  <si>
    <t>Mcl-Ringle, twnshp of</t>
  </si>
  <si>
    <t>Mcl-Spencer, twnshp of</t>
  </si>
  <si>
    <t>Mcl-Wausau, city of</t>
  </si>
  <si>
    <t>Mcl-Weston, village of</t>
  </si>
  <si>
    <t>Oc-Cassian, twnshp of</t>
  </si>
  <si>
    <t>Ocl-Crescent, twnshp of</t>
  </si>
  <si>
    <t>Oc-Monico, twnshp of</t>
  </si>
  <si>
    <t>0.2%</t>
  </si>
  <si>
    <t>Ocl-Minocqua, twnshp of</t>
  </si>
  <si>
    <t>Ocl-Newbold, twnshp of</t>
  </si>
  <si>
    <t>Ocl-Pelican, twnshp of</t>
  </si>
  <si>
    <t>Oc-Piehl, twnshp of</t>
  </si>
  <si>
    <t>0.7%</t>
  </si>
  <si>
    <t>Ocl-Pine Lake, twnshp of</t>
  </si>
  <si>
    <t>1.5%</t>
  </si>
  <si>
    <t>Ocl-Rhinelander, city of</t>
  </si>
  <si>
    <t>1.7%</t>
  </si>
  <si>
    <t>Oc-Sugar Camp, twnshp of</t>
  </si>
  <si>
    <t>5.0%</t>
  </si>
  <si>
    <t>Oc-Stella, twnshp of</t>
  </si>
  <si>
    <t>0.9%</t>
  </si>
  <si>
    <t>Ocl-Three Lakes, twnshp of</t>
  </si>
  <si>
    <t>79.8%</t>
  </si>
  <si>
    <t>Oc-Woodruff, twnshp of</t>
  </si>
  <si>
    <t>Tc-Medford, twnshp of</t>
  </si>
  <si>
    <t>Tcl-Westboro, twnshp of</t>
  </si>
  <si>
    <t>Interlibrary Loan</t>
  </si>
  <si>
    <t>1.0%</t>
  </si>
  <si>
    <t>Vcl-Cloverland, twnshp of</t>
  </si>
  <si>
    <t>Vcl-Conover, twnshp of</t>
  </si>
  <si>
    <t>Vcl-Eagle River, twnshp of</t>
  </si>
  <si>
    <t>2.0%</t>
  </si>
  <si>
    <t>Vcl-Lac Du Flambeau, twnshp of</t>
  </si>
  <si>
    <t>Vcl-Lincoln, twnshp of</t>
  </si>
  <si>
    <t>Vcl-Phelps, twnshp of</t>
  </si>
  <si>
    <t>Vcl-St. Germain, twnshp of</t>
  </si>
  <si>
    <t>Vcl-Washington,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</si>
  <si>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</si>
  <si>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</si>
  <si>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</si>
  <si>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</si>
  <si>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</si>
  <si>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</si>
  <si>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</si>
  <si>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</si>
  <si>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</si>
  <si>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</si>
  <si>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</si>
  <si>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</si>
  <si>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</si>
  <si>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</si>
  <si>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</si>
  <si>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</si>
  <si>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</si>
  <si>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</si>
  <si>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>Lincoln</t>
  </si>
  <si>
    <t>Marathon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</si>
  <si>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</si>
  <si>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</si>
  <si>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</si>
  <si>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</si>
  <si>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</si>
  <si>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</si>
  <si>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Price</t>
  </si>
  <si>
    <t>Vilas</t>
  </si>
  <si>
    <t>All W/O minus Oneida, Clark, Marathon, Taylor</t>
  </si>
  <si>
    <t>Circulations to Langlade County residents who reside outside the city of Antigo</t>
  </si>
  <si>
    <t xml:space="preserve">THREE LAKES - DEMMER MEMORIAL </t>
  </si>
  <si>
    <t xml:space="preserve"> - -</t>
  </si>
  <si>
    <t xml:space="preserve"> -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</si>
</sst>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3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0" fontId="9" fillId="5" borderId="0" xfId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0" fontId="9" fillId="7" borderId="0" xfId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0" xfId="1" applyFont="1" applyAlignment="1">
      <alignment horizontal="left" wrapText="1"/>
    </xf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166" fontId="1" fillId="0" borderId="0" xfId="1" applyNumberFormat="1" applyFont="1"/>
    <xf numFmtId="0" fontId="3" fillId="0" borderId="0" xfId="1" applyAlignment="1">
      <alignment horizontal="right" wrapText="1"/>
    </xf>
    <xf numFmtId="0" fontId="8" fillId="0" borderId="0" xfId="1" applyFont="1" applyAlignment="1">
      <alignment horizontal="right" vertical="center"/>
    </xf>
    <xf numFmtId="0" fontId="3" fillId="0" borderId="0" xfId="1" applyAlignment="1">
      <alignment horizontal="right"/>
    </xf>
    <xf numFmtId="166" fontId="9" fillId="0" borderId="0" xfId="1" applyNumberFormat="1" applyFont="1" applyAlignment="1">
      <alignment horizontal="right"/>
    </xf>
    <xf numFmtId="166" fontId="10" fillId="0" borderId="0" xfId="1" applyNumberFormat="1" applyFont="1" applyAlignment="1">
      <alignment horizontal="right"/>
    </xf>
    <xf numFmtId="166" fontId="9" fillId="5" borderId="0" xfId="1" applyNumberFormat="1" applyFont="1" applyFill="1" applyAlignment="1">
      <alignment horizontal="right"/>
    </xf>
    <xf numFmtId="166" fontId="9" fillId="6" borderId="0" xfId="1" applyNumberFormat="1" applyFont="1" applyFill="1" applyAlignment="1">
      <alignment horizontal="right"/>
    </xf>
    <xf numFmtId="166" fontId="9" fillId="7" borderId="0" xfId="1" applyNumberFormat="1" applyFont="1" applyFill="1" applyAlignment="1">
      <alignment horizontal="right"/>
    </xf>
    <xf numFmtId="0" fontId="1" fillId="0" borderId="2" xfId="1" applyFont="1" applyBorder="1" applyAlignment="1">
      <alignment horizontal="right"/>
    </xf>
    <xf numFmtId="166" fontId="9" fillId="4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1" applyFont="1" applyAlignment="1">
      <alignment horizontal="right"/>
    </xf>
    <xf numFmtId="0" fontId="9" fillId="0" borderId="2" xfId="1" applyFont="1" applyBorder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7" borderId="2" xfId="1" applyNumberFormat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166" fontId="12" fillId="0" borderId="0" xfId="1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47D5AAC0-3922-4BC0-A965-CB9270A5EB4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54191875540192"/>
          <c:y val="0.17493297587131368"/>
          <c:w val="0.63872082973206579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Ocl-Three Lakes, twnshp of</c:v>
                </c:pt>
                <c:pt idx="1">
                  <c:v>Oc-Sugar Camp, twnshp of</c:v>
                </c:pt>
                <c:pt idx="2">
                  <c:v>Vcl-Eagle River, twnshp of</c:v>
                </c:pt>
                <c:pt idx="3">
                  <c:v>Ocl-Rhinelander, city of</c:v>
                </c:pt>
                <c:pt idx="4">
                  <c:v>Vcl-Lincoln, twnshp of</c:v>
                </c:pt>
                <c:pt idx="5">
                  <c:v>Ocl-Pine Lake, twnshp of</c:v>
                </c:pt>
                <c:pt idx="6">
                  <c:v>Fc-Hiles, twnshp of</c:v>
                </c:pt>
                <c:pt idx="7">
                  <c:v>Interlibrary Loan</c:v>
                </c:pt>
                <c:pt idx="8">
                  <c:v>Oc-Stella, twnshp of</c:v>
                </c:pt>
                <c:pt idx="9">
                  <c:v>Vcl-Washington, twnshp of</c:v>
                </c:pt>
                <c:pt idx="10">
                  <c:v>Oc-Piehl, twnshp of</c:v>
                </c:pt>
                <c:pt idx="11">
                  <c:v>Fcl-Crandon, city of</c:v>
                </c:pt>
                <c:pt idx="12">
                  <c:v>Vcl-Conover, twnshp of</c:v>
                </c:pt>
                <c:pt idx="13">
                  <c:v>Ccl-Abbotsford, city of</c:v>
                </c:pt>
                <c:pt idx="14">
                  <c:v>Fcl-Laona, twnshp of</c:v>
                </c:pt>
                <c:pt idx="15">
                  <c:v>Oc-Monico, twnshp of</c:v>
                </c:pt>
                <c:pt idx="16">
                  <c:v>Ocl-Pelican, twnshp of</c:v>
                </c:pt>
                <c:pt idx="17">
                  <c:v>Ocl-Minocqua, twnshp of</c:v>
                </c:pt>
                <c:pt idx="18">
                  <c:v>Vcl-Phelps, twnshp of</c:v>
                </c:pt>
                <c:pt idx="19">
                  <c:v>Mcl-Easton, twnshp of</c:v>
                </c:pt>
                <c:pt idx="20">
                  <c:v>Ccl-Owen, city of</c:v>
                </c:pt>
                <c:pt idx="21">
                  <c:v>Mcl-Wausau, city of</c:v>
                </c:pt>
                <c:pt idx="22">
                  <c:v>Ocl-Crescent, twnshp of</c:v>
                </c:pt>
                <c:pt idx="23">
                  <c:v>Li-King, twnshp of</c:v>
                </c:pt>
                <c:pt idx="24">
                  <c:v>Mcl-Rothschild, village of</c:v>
                </c:pt>
                <c:pt idx="25">
                  <c:v>Lil-Merrill, city of</c:v>
                </c:pt>
                <c:pt idx="26">
                  <c:v>Lcl-Antigo, city of</c:v>
                </c:pt>
                <c:pt idx="27">
                  <c:v>Mcl-Spencer, twnshp of</c:v>
                </c:pt>
                <c:pt idx="28">
                  <c:v>Ocl-Newbold, twnshp of</c:v>
                </c:pt>
                <c:pt idx="29">
                  <c:v>Oc-Cassian, twnshp of</c:v>
                </c:pt>
                <c:pt idx="30">
                  <c:v>Fc-Argonne, twnshp of</c:v>
                </c:pt>
                <c:pt idx="31">
                  <c:v>Oc-Woodruff, twnshp of</c:v>
                </c:pt>
                <c:pt idx="32">
                  <c:v>Vcl-St. Germain, twnshp of</c:v>
                </c:pt>
                <c:pt idx="33">
                  <c:v>Fc-Crandon, twnshp of</c:v>
                </c:pt>
                <c:pt idx="34">
                  <c:v>Vcl-Cloverland, twnshp of</c:v>
                </c:pt>
                <c:pt idx="35">
                  <c:v>Lcl-Upham, twnshp of</c:v>
                </c:pt>
                <c:pt idx="36">
                  <c:v>Lil-Tomahawk, city of</c:v>
                </c:pt>
                <c:pt idx="37">
                  <c:v>Mcl-Knowlton, twnshp of</c:v>
                </c:pt>
                <c:pt idx="38">
                  <c:v>Mcl-Ringle, twnshp of</c:v>
                </c:pt>
                <c:pt idx="39">
                  <c:v>Mcl-Weston, village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16840</c:v>
                </c:pt>
                <c:pt idx="1">
                  <c:v>995</c:v>
                </c:pt>
                <c:pt idx="2">
                  <c:v>486</c:v>
                </c:pt>
                <c:pt idx="3">
                  <c:v>286</c:v>
                </c:pt>
                <c:pt idx="4">
                  <c:v>367</c:v>
                </c:pt>
                <c:pt idx="5">
                  <c:v>340</c:v>
                </c:pt>
                <c:pt idx="6">
                  <c:v>237</c:v>
                </c:pt>
                <c:pt idx="7">
                  <c:v>158</c:v>
                </c:pt>
                <c:pt idx="8">
                  <c:v>193</c:v>
                </c:pt>
                <c:pt idx="9">
                  <c:v>157</c:v>
                </c:pt>
                <c:pt idx="10">
                  <c:v>139</c:v>
                </c:pt>
                <c:pt idx="11">
                  <c:v>127</c:v>
                </c:pt>
                <c:pt idx="12">
                  <c:v>106</c:v>
                </c:pt>
                <c:pt idx="13">
                  <c:v>132</c:v>
                </c:pt>
                <c:pt idx="14">
                  <c:v>60</c:v>
                </c:pt>
                <c:pt idx="15">
                  <c:v>37</c:v>
                </c:pt>
                <c:pt idx="16">
                  <c:v>76</c:v>
                </c:pt>
                <c:pt idx="17">
                  <c:v>45</c:v>
                </c:pt>
                <c:pt idx="18">
                  <c:v>28</c:v>
                </c:pt>
                <c:pt idx="19">
                  <c:v>36</c:v>
                </c:pt>
                <c:pt idx="20">
                  <c:v>28</c:v>
                </c:pt>
                <c:pt idx="21">
                  <c:v>24</c:v>
                </c:pt>
                <c:pt idx="22">
                  <c:v>20</c:v>
                </c:pt>
                <c:pt idx="23">
                  <c:v>20</c:v>
                </c:pt>
                <c:pt idx="24">
                  <c:v>21</c:v>
                </c:pt>
                <c:pt idx="25">
                  <c:v>15</c:v>
                </c:pt>
                <c:pt idx="26">
                  <c:v>23</c:v>
                </c:pt>
                <c:pt idx="27">
                  <c:v>13</c:v>
                </c:pt>
                <c:pt idx="28">
                  <c:v>13</c:v>
                </c:pt>
                <c:pt idx="29">
                  <c:v>18</c:v>
                </c:pt>
                <c:pt idx="30">
                  <c:v>5</c:v>
                </c:pt>
                <c:pt idx="31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2-4CD3-B8D7-7690908B98BA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Ocl-Three Lakes, twnshp of</c:v>
                </c:pt>
                <c:pt idx="1">
                  <c:v>Oc-Sugar Camp, twnshp of</c:v>
                </c:pt>
                <c:pt idx="2">
                  <c:v>Vcl-Eagle River, twnshp of</c:v>
                </c:pt>
                <c:pt idx="3">
                  <c:v>Ocl-Rhinelander, city of</c:v>
                </c:pt>
                <c:pt idx="4">
                  <c:v>Vcl-Lincoln, twnshp of</c:v>
                </c:pt>
                <c:pt idx="5">
                  <c:v>Ocl-Pine Lake, twnshp of</c:v>
                </c:pt>
                <c:pt idx="6">
                  <c:v>Fc-Hiles, twnshp of</c:v>
                </c:pt>
                <c:pt idx="7">
                  <c:v>Interlibrary Loan</c:v>
                </c:pt>
                <c:pt idx="8">
                  <c:v>Oc-Stella, twnshp of</c:v>
                </c:pt>
                <c:pt idx="9">
                  <c:v>Vcl-Washington, twnshp of</c:v>
                </c:pt>
                <c:pt idx="10">
                  <c:v>Oc-Piehl, twnshp of</c:v>
                </c:pt>
                <c:pt idx="11">
                  <c:v>Fcl-Crandon, city of</c:v>
                </c:pt>
                <c:pt idx="12">
                  <c:v>Vcl-Conover, twnshp of</c:v>
                </c:pt>
                <c:pt idx="13">
                  <c:v>Ccl-Abbotsford, city of</c:v>
                </c:pt>
                <c:pt idx="14">
                  <c:v>Fcl-Laona, twnshp of</c:v>
                </c:pt>
                <c:pt idx="15">
                  <c:v>Oc-Monico, twnshp of</c:v>
                </c:pt>
                <c:pt idx="16">
                  <c:v>Ocl-Pelican, twnshp of</c:v>
                </c:pt>
                <c:pt idx="17">
                  <c:v>Ocl-Minocqua, twnshp of</c:v>
                </c:pt>
                <c:pt idx="18">
                  <c:v>Vcl-Phelps, twnshp of</c:v>
                </c:pt>
                <c:pt idx="19">
                  <c:v>Mcl-Easton, twnshp of</c:v>
                </c:pt>
                <c:pt idx="20">
                  <c:v>Ccl-Owen, city of</c:v>
                </c:pt>
                <c:pt idx="21">
                  <c:v>Mcl-Wausau, city of</c:v>
                </c:pt>
                <c:pt idx="22">
                  <c:v>Ocl-Crescent, twnshp of</c:v>
                </c:pt>
                <c:pt idx="23">
                  <c:v>Li-King, twnshp of</c:v>
                </c:pt>
                <c:pt idx="24">
                  <c:v>Mcl-Rothschild, village of</c:v>
                </c:pt>
                <c:pt idx="25">
                  <c:v>Lil-Merrill, city of</c:v>
                </c:pt>
                <c:pt idx="26">
                  <c:v>Lcl-Antigo, city of</c:v>
                </c:pt>
                <c:pt idx="27">
                  <c:v>Mcl-Spencer, twnshp of</c:v>
                </c:pt>
                <c:pt idx="28">
                  <c:v>Ocl-Newbold, twnshp of</c:v>
                </c:pt>
                <c:pt idx="29">
                  <c:v>Oc-Cassian, twnshp of</c:v>
                </c:pt>
                <c:pt idx="30">
                  <c:v>Fc-Argonne, twnshp of</c:v>
                </c:pt>
                <c:pt idx="31">
                  <c:v>Oc-Woodruff, twnshp of</c:v>
                </c:pt>
                <c:pt idx="32">
                  <c:v>Vcl-St. Germain, twnshp of</c:v>
                </c:pt>
                <c:pt idx="33">
                  <c:v>Fc-Crandon, twnshp of</c:v>
                </c:pt>
                <c:pt idx="34">
                  <c:v>Vcl-Cloverland, twnshp of</c:v>
                </c:pt>
                <c:pt idx="35">
                  <c:v>Lcl-Upham, twnshp of</c:v>
                </c:pt>
                <c:pt idx="36">
                  <c:v>Lil-Tomahawk, city of</c:v>
                </c:pt>
                <c:pt idx="37">
                  <c:v>Mcl-Knowlton, twnshp of</c:v>
                </c:pt>
                <c:pt idx="38">
                  <c:v>Mcl-Ringle, twnshp of</c:v>
                </c:pt>
                <c:pt idx="39">
                  <c:v>Mcl-Weston, village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16954</c:v>
                </c:pt>
                <c:pt idx="1">
                  <c:v>885</c:v>
                </c:pt>
                <c:pt idx="2">
                  <c:v>426</c:v>
                </c:pt>
                <c:pt idx="3">
                  <c:v>277</c:v>
                </c:pt>
                <c:pt idx="4">
                  <c:v>382</c:v>
                </c:pt>
                <c:pt idx="5">
                  <c:v>298</c:v>
                </c:pt>
                <c:pt idx="6">
                  <c:v>202</c:v>
                </c:pt>
                <c:pt idx="7">
                  <c:v>152</c:v>
                </c:pt>
                <c:pt idx="8">
                  <c:v>202</c:v>
                </c:pt>
                <c:pt idx="9">
                  <c:v>173</c:v>
                </c:pt>
                <c:pt idx="10">
                  <c:v>147</c:v>
                </c:pt>
                <c:pt idx="11">
                  <c:v>114</c:v>
                </c:pt>
                <c:pt idx="12">
                  <c:v>107</c:v>
                </c:pt>
                <c:pt idx="13">
                  <c:v>85</c:v>
                </c:pt>
                <c:pt idx="14">
                  <c:v>58</c:v>
                </c:pt>
                <c:pt idx="15">
                  <c:v>34</c:v>
                </c:pt>
                <c:pt idx="16">
                  <c:v>1</c:v>
                </c:pt>
                <c:pt idx="17">
                  <c:v>29</c:v>
                </c:pt>
                <c:pt idx="18">
                  <c:v>39</c:v>
                </c:pt>
                <c:pt idx="19">
                  <c:v>2</c:v>
                </c:pt>
                <c:pt idx="20">
                  <c:v>22</c:v>
                </c:pt>
                <c:pt idx="21">
                  <c:v>21</c:v>
                </c:pt>
                <c:pt idx="22">
                  <c:v>24</c:v>
                </c:pt>
                <c:pt idx="23">
                  <c:v>0</c:v>
                </c:pt>
                <c:pt idx="24">
                  <c:v>21</c:v>
                </c:pt>
                <c:pt idx="25">
                  <c:v>14</c:v>
                </c:pt>
                <c:pt idx="26">
                  <c:v>7</c:v>
                </c:pt>
                <c:pt idx="27">
                  <c:v>12</c:v>
                </c:pt>
                <c:pt idx="28">
                  <c:v>13</c:v>
                </c:pt>
                <c:pt idx="29">
                  <c:v>1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2-4CD3-B8D7-7690908B98BA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Ocl-Three Lakes, twnshp of</c:v>
                </c:pt>
                <c:pt idx="1">
                  <c:v>Oc-Sugar Camp, twnshp of</c:v>
                </c:pt>
                <c:pt idx="2">
                  <c:v>Vcl-Eagle River, twnshp of</c:v>
                </c:pt>
                <c:pt idx="3">
                  <c:v>Ocl-Rhinelander, city of</c:v>
                </c:pt>
                <c:pt idx="4">
                  <c:v>Vcl-Lincoln, twnshp of</c:v>
                </c:pt>
                <c:pt idx="5">
                  <c:v>Ocl-Pine Lake, twnshp of</c:v>
                </c:pt>
                <c:pt idx="6">
                  <c:v>Fc-Hiles, twnshp of</c:v>
                </c:pt>
                <c:pt idx="7">
                  <c:v>Interlibrary Loan</c:v>
                </c:pt>
                <c:pt idx="8">
                  <c:v>Oc-Stella, twnshp of</c:v>
                </c:pt>
                <c:pt idx="9">
                  <c:v>Vcl-Washington, twnshp of</c:v>
                </c:pt>
                <c:pt idx="10">
                  <c:v>Oc-Piehl, twnshp of</c:v>
                </c:pt>
                <c:pt idx="11">
                  <c:v>Fcl-Crandon, city of</c:v>
                </c:pt>
                <c:pt idx="12">
                  <c:v>Vcl-Conover, twnshp of</c:v>
                </c:pt>
                <c:pt idx="13">
                  <c:v>Ccl-Abbotsford, city of</c:v>
                </c:pt>
                <c:pt idx="14">
                  <c:v>Fcl-Laona, twnshp of</c:v>
                </c:pt>
                <c:pt idx="15">
                  <c:v>Oc-Monico, twnshp of</c:v>
                </c:pt>
                <c:pt idx="16">
                  <c:v>Ocl-Pelican, twnshp of</c:v>
                </c:pt>
                <c:pt idx="17">
                  <c:v>Ocl-Minocqua, twnshp of</c:v>
                </c:pt>
                <c:pt idx="18">
                  <c:v>Vcl-Phelps, twnshp of</c:v>
                </c:pt>
                <c:pt idx="19">
                  <c:v>Mcl-Easton, twnshp of</c:v>
                </c:pt>
                <c:pt idx="20">
                  <c:v>Ccl-Owen, city of</c:v>
                </c:pt>
                <c:pt idx="21">
                  <c:v>Mcl-Wausau, city of</c:v>
                </c:pt>
                <c:pt idx="22">
                  <c:v>Ocl-Crescent, twnshp of</c:v>
                </c:pt>
                <c:pt idx="23">
                  <c:v>Li-King, twnshp of</c:v>
                </c:pt>
                <c:pt idx="24">
                  <c:v>Mcl-Rothschild, village of</c:v>
                </c:pt>
                <c:pt idx="25">
                  <c:v>Lil-Merrill, city of</c:v>
                </c:pt>
                <c:pt idx="26">
                  <c:v>Lcl-Antigo, city of</c:v>
                </c:pt>
                <c:pt idx="27">
                  <c:v>Mcl-Spencer, twnshp of</c:v>
                </c:pt>
                <c:pt idx="28">
                  <c:v>Ocl-Newbold, twnshp of</c:v>
                </c:pt>
                <c:pt idx="29">
                  <c:v>Oc-Cassian, twnshp of</c:v>
                </c:pt>
                <c:pt idx="30">
                  <c:v>Fc-Argonne, twnshp of</c:v>
                </c:pt>
                <c:pt idx="31">
                  <c:v>Oc-Woodruff, twnshp of</c:v>
                </c:pt>
                <c:pt idx="32">
                  <c:v>Vcl-St. Germain, twnshp of</c:v>
                </c:pt>
                <c:pt idx="33">
                  <c:v>Fc-Crandon, twnshp of</c:v>
                </c:pt>
                <c:pt idx="34">
                  <c:v>Vcl-Cloverland, twnshp of</c:v>
                </c:pt>
                <c:pt idx="35">
                  <c:v>Lcl-Upham, twnshp of</c:v>
                </c:pt>
                <c:pt idx="36">
                  <c:v>Lil-Tomahawk, city of</c:v>
                </c:pt>
                <c:pt idx="37">
                  <c:v>Mcl-Knowlton, twnshp of</c:v>
                </c:pt>
                <c:pt idx="38">
                  <c:v>Mcl-Ringle, twnshp of</c:v>
                </c:pt>
                <c:pt idx="39">
                  <c:v>Mcl-Weston, village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3345</c:v>
                </c:pt>
                <c:pt idx="1">
                  <c:v>431</c:v>
                </c:pt>
                <c:pt idx="2">
                  <c:v>65</c:v>
                </c:pt>
                <c:pt idx="3">
                  <c:v>157</c:v>
                </c:pt>
                <c:pt idx="4">
                  <c:v>47</c:v>
                </c:pt>
                <c:pt idx="5">
                  <c:v>74</c:v>
                </c:pt>
                <c:pt idx="6">
                  <c:v>90</c:v>
                </c:pt>
                <c:pt idx="7">
                  <c:v>168</c:v>
                </c:pt>
                <c:pt idx="8">
                  <c:v>20</c:v>
                </c:pt>
                <c:pt idx="9">
                  <c:v>79</c:v>
                </c:pt>
                <c:pt idx="10">
                  <c:v>30</c:v>
                </c:pt>
                <c:pt idx="11">
                  <c:v>13</c:v>
                </c:pt>
                <c:pt idx="12">
                  <c:v>23</c:v>
                </c:pt>
                <c:pt idx="13">
                  <c:v>0</c:v>
                </c:pt>
                <c:pt idx="14">
                  <c:v>46</c:v>
                </c:pt>
                <c:pt idx="15">
                  <c:v>23</c:v>
                </c:pt>
                <c:pt idx="16">
                  <c:v>20</c:v>
                </c:pt>
                <c:pt idx="17">
                  <c:v>4</c:v>
                </c:pt>
                <c:pt idx="18">
                  <c:v>7</c:v>
                </c:pt>
                <c:pt idx="19">
                  <c:v>16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25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2-4CD3-B8D7-7690908B98BA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Ocl-Three Lakes, twnshp of</c:v>
                </c:pt>
                <c:pt idx="1">
                  <c:v>Oc-Sugar Camp, twnshp of</c:v>
                </c:pt>
                <c:pt idx="2">
                  <c:v>Vcl-Eagle River, twnshp of</c:v>
                </c:pt>
                <c:pt idx="3">
                  <c:v>Ocl-Rhinelander, city of</c:v>
                </c:pt>
                <c:pt idx="4">
                  <c:v>Vcl-Lincoln, twnshp of</c:v>
                </c:pt>
                <c:pt idx="5">
                  <c:v>Ocl-Pine Lake, twnshp of</c:v>
                </c:pt>
                <c:pt idx="6">
                  <c:v>Fc-Hiles, twnshp of</c:v>
                </c:pt>
                <c:pt idx="7">
                  <c:v>Interlibrary Loan</c:v>
                </c:pt>
                <c:pt idx="8">
                  <c:v>Oc-Stella, twnshp of</c:v>
                </c:pt>
                <c:pt idx="9">
                  <c:v>Vcl-Washington, twnshp of</c:v>
                </c:pt>
                <c:pt idx="10">
                  <c:v>Oc-Piehl, twnshp of</c:v>
                </c:pt>
                <c:pt idx="11">
                  <c:v>Fcl-Crandon, city of</c:v>
                </c:pt>
                <c:pt idx="12">
                  <c:v>Vcl-Conover, twnshp of</c:v>
                </c:pt>
                <c:pt idx="13">
                  <c:v>Ccl-Abbotsford, city of</c:v>
                </c:pt>
                <c:pt idx="14">
                  <c:v>Fcl-Laona, twnshp of</c:v>
                </c:pt>
                <c:pt idx="15">
                  <c:v>Oc-Monico, twnshp of</c:v>
                </c:pt>
                <c:pt idx="16">
                  <c:v>Ocl-Pelican, twnshp of</c:v>
                </c:pt>
                <c:pt idx="17">
                  <c:v>Ocl-Minocqua, twnshp of</c:v>
                </c:pt>
                <c:pt idx="18">
                  <c:v>Vcl-Phelps, twnshp of</c:v>
                </c:pt>
                <c:pt idx="19">
                  <c:v>Mcl-Easton, twnshp of</c:v>
                </c:pt>
                <c:pt idx="20">
                  <c:v>Ccl-Owen, city of</c:v>
                </c:pt>
                <c:pt idx="21">
                  <c:v>Mcl-Wausau, city of</c:v>
                </c:pt>
                <c:pt idx="22">
                  <c:v>Ocl-Crescent, twnshp of</c:v>
                </c:pt>
                <c:pt idx="23">
                  <c:v>Li-King, twnshp of</c:v>
                </c:pt>
                <c:pt idx="24">
                  <c:v>Mcl-Rothschild, village of</c:v>
                </c:pt>
                <c:pt idx="25">
                  <c:v>Lil-Merrill, city of</c:v>
                </c:pt>
                <c:pt idx="26">
                  <c:v>Lcl-Antigo, city of</c:v>
                </c:pt>
                <c:pt idx="27">
                  <c:v>Mcl-Spencer, twnshp of</c:v>
                </c:pt>
                <c:pt idx="28">
                  <c:v>Ocl-Newbold, twnshp of</c:v>
                </c:pt>
                <c:pt idx="29">
                  <c:v>Oc-Cassian, twnshp of</c:v>
                </c:pt>
                <c:pt idx="30">
                  <c:v>Fc-Argonne, twnshp of</c:v>
                </c:pt>
                <c:pt idx="31">
                  <c:v>Oc-Woodruff, twnshp of</c:v>
                </c:pt>
                <c:pt idx="32">
                  <c:v>Vcl-St. Germain, twnshp of</c:v>
                </c:pt>
                <c:pt idx="33">
                  <c:v>Fc-Crandon, twnshp of</c:v>
                </c:pt>
                <c:pt idx="34">
                  <c:v>Vcl-Cloverland, twnshp of</c:v>
                </c:pt>
                <c:pt idx="35">
                  <c:v>Lcl-Upham, twnshp of</c:v>
                </c:pt>
                <c:pt idx="36">
                  <c:v>Lil-Tomahawk, city of</c:v>
                </c:pt>
                <c:pt idx="37">
                  <c:v>Mcl-Knowlton, twnshp of</c:v>
                </c:pt>
                <c:pt idx="38">
                  <c:v>Mcl-Ringle, twnshp of</c:v>
                </c:pt>
                <c:pt idx="39">
                  <c:v>Mcl-Weston, village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1006</c:v>
                </c:pt>
                <c:pt idx="1">
                  <c:v>55</c:v>
                </c:pt>
                <c:pt idx="2">
                  <c:v>0</c:v>
                </c:pt>
                <c:pt idx="3">
                  <c:v>102</c:v>
                </c:pt>
                <c:pt idx="4">
                  <c:v>14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10</c:v>
                </c:pt>
                <c:pt idx="11">
                  <c:v>2</c:v>
                </c:pt>
                <c:pt idx="12">
                  <c:v>7</c:v>
                </c:pt>
                <c:pt idx="13">
                  <c:v>1</c:v>
                </c:pt>
                <c:pt idx="14">
                  <c:v>39</c:v>
                </c:pt>
                <c:pt idx="15">
                  <c:v>5</c:v>
                </c:pt>
                <c:pt idx="16">
                  <c:v>0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42-4CD3-B8D7-7690908B98BA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Ocl-Three Lakes, twnshp of</c:v>
                </c:pt>
                <c:pt idx="1">
                  <c:v>Oc-Sugar Camp, twnshp of</c:v>
                </c:pt>
                <c:pt idx="2">
                  <c:v>Vcl-Eagle River, twnshp of</c:v>
                </c:pt>
                <c:pt idx="3">
                  <c:v>Ocl-Rhinelander, city of</c:v>
                </c:pt>
                <c:pt idx="4">
                  <c:v>Vcl-Lincoln, twnshp of</c:v>
                </c:pt>
                <c:pt idx="5">
                  <c:v>Ocl-Pine Lake, twnshp of</c:v>
                </c:pt>
                <c:pt idx="6">
                  <c:v>Fc-Hiles, twnshp of</c:v>
                </c:pt>
                <c:pt idx="7">
                  <c:v>Interlibrary Loan</c:v>
                </c:pt>
                <c:pt idx="8">
                  <c:v>Oc-Stella, twnshp of</c:v>
                </c:pt>
                <c:pt idx="9">
                  <c:v>Vcl-Washington, twnshp of</c:v>
                </c:pt>
                <c:pt idx="10">
                  <c:v>Oc-Piehl, twnshp of</c:v>
                </c:pt>
                <c:pt idx="11">
                  <c:v>Fcl-Crandon, city of</c:v>
                </c:pt>
                <c:pt idx="12">
                  <c:v>Vcl-Conover, twnshp of</c:v>
                </c:pt>
                <c:pt idx="13">
                  <c:v>Ccl-Abbotsford, city of</c:v>
                </c:pt>
                <c:pt idx="14">
                  <c:v>Fcl-Laona, twnshp of</c:v>
                </c:pt>
                <c:pt idx="15">
                  <c:v>Oc-Monico, twnshp of</c:v>
                </c:pt>
                <c:pt idx="16">
                  <c:v>Ocl-Pelican, twnshp of</c:v>
                </c:pt>
                <c:pt idx="17">
                  <c:v>Ocl-Minocqua, twnshp of</c:v>
                </c:pt>
                <c:pt idx="18">
                  <c:v>Vcl-Phelps, twnshp of</c:v>
                </c:pt>
                <c:pt idx="19">
                  <c:v>Mcl-Easton, twnshp of</c:v>
                </c:pt>
                <c:pt idx="20">
                  <c:v>Ccl-Owen, city of</c:v>
                </c:pt>
                <c:pt idx="21">
                  <c:v>Mcl-Wausau, city of</c:v>
                </c:pt>
                <c:pt idx="22">
                  <c:v>Ocl-Crescent, twnshp of</c:v>
                </c:pt>
                <c:pt idx="23">
                  <c:v>Li-King, twnshp of</c:v>
                </c:pt>
                <c:pt idx="24">
                  <c:v>Mcl-Rothschild, village of</c:v>
                </c:pt>
                <c:pt idx="25">
                  <c:v>Lil-Merrill, city of</c:v>
                </c:pt>
                <c:pt idx="26">
                  <c:v>Lcl-Antigo, city of</c:v>
                </c:pt>
                <c:pt idx="27">
                  <c:v>Mcl-Spencer, twnshp of</c:v>
                </c:pt>
                <c:pt idx="28">
                  <c:v>Ocl-Newbold, twnshp of</c:v>
                </c:pt>
                <c:pt idx="29">
                  <c:v>Oc-Cassian, twnshp of</c:v>
                </c:pt>
                <c:pt idx="30">
                  <c:v>Fc-Argonne, twnshp of</c:v>
                </c:pt>
                <c:pt idx="31">
                  <c:v>Oc-Woodruff, twnshp of</c:v>
                </c:pt>
                <c:pt idx="32">
                  <c:v>Vcl-St. Germain, twnshp of</c:v>
                </c:pt>
                <c:pt idx="33">
                  <c:v>Fc-Crandon, twnshp of</c:v>
                </c:pt>
                <c:pt idx="34">
                  <c:v>Vcl-Cloverland, twnshp of</c:v>
                </c:pt>
                <c:pt idx="35">
                  <c:v>Lcl-Upham, twnshp of</c:v>
                </c:pt>
                <c:pt idx="36">
                  <c:v>Lil-Tomahawk, city of</c:v>
                </c:pt>
                <c:pt idx="37">
                  <c:v>Mcl-Knowlton, twnshp of</c:v>
                </c:pt>
                <c:pt idx="38">
                  <c:v>Mcl-Ringle, twnshp of</c:v>
                </c:pt>
                <c:pt idx="39">
                  <c:v>Mcl-Weston, village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42-4CD3-B8D7-7690908B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531216"/>
        <c:axId val="1"/>
      </c:barChart>
      <c:catAx>
        <c:axId val="495531216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7830596369922211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531216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19360414866031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21065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3-4476-BDEC-70DF95FB773A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20726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3-4476-BDEC-70DF95FB773A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63-4476-BDEC-70DF95FB773A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63-4476-BDEC-70DF95FB773A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63-4476-BDEC-70DF95FB77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495531632"/>
        <c:axId val="1"/>
      </c:barChart>
      <c:catAx>
        <c:axId val="49553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531632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13D701-4AB8-29DD-913A-9BAE02D121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0.81125</cdr:x>
      <cdr:y>0.07425</cdr:y>
    </cdr:from>
    <cdr:to>
      <cdr:x>0.82325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67C0EFBF-A165-7FDF-4503-548EAC7EAD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8754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0.099</cdr:x>
      <cdr:y>0.059</cdr:y>
    </cdr:from>
    <cdr:to>
      <cdr:x>0.96775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7920FC55-4D5C-95F9-90CA-DCE6E35C92E0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3441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1E4CCE5-FC02-4EDC-954A-BBF4474BDBB2}" type="TxLink">
            <a:rPr lang="en-US"/>
            <a:pPr algn="ctr" rtl="0">
              <a:defRPr sz="1000"/>
            </a:pPr>
            <a:t>450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4A04B3-4782-0586-8989-CE09232BB4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215FB9A4-F4CB-F6BE-6CF8-82C2A6F15177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6E11338-0220-4E3F-87FF-77DA7BF0F278}" type="TxLink">
            <a:rPr lang="en-US"/>
            <a:pPr algn="ctr" rtl="0">
              <a:defRPr sz="1000"/>
            </a:pPr>
            <a:t>450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52"/>
  <sheetViews>
    <sheetView tabSelected="1" zoomScaleNormal="100" workbookViewId="0">
      <selection activeCell="H51" sqref="H51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4.44140625" style="8" customWidth="1"/>
    <col min="7" max="7" width="8.77734375" style="63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68" t="s">
        <v>0</v>
      </c>
      <c r="B1" s="69"/>
      <c r="C1" s="69"/>
      <c r="D1" s="69"/>
      <c r="E1" s="69"/>
      <c r="F1" s="69"/>
      <c r="G1" s="69"/>
      <c r="H1" s="69"/>
    </row>
    <row r="2" spans="1:9" s="10" customFormat="1" ht="26.25" customHeight="1" x14ac:dyDescent="0.2">
      <c r="A2" s="70">
        <v>450</v>
      </c>
      <c r="B2" s="71"/>
      <c r="C2" s="71"/>
      <c r="D2" s="71"/>
      <c r="E2" s="71"/>
      <c r="F2" s="71"/>
      <c r="G2" s="71"/>
      <c r="H2" s="71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102</v>
      </c>
      <c r="G3" s="45"/>
      <c r="H3" s="12">
        <f>D52</f>
        <v>25767</v>
      </c>
      <c r="I3" s="13" t="s">
        <v>74</v>
      </c>
    </row>
    <row r="4" spans="1:9" ht="15.75" x14ac:dyDescent="0.2">
      <c r="A4" s="34" t="s">
        <v>10</v>
      </c>
      <c r="B4" s="35">
        <v>132</v>
      </c>
      <c r="C4" s="35">
        <v>0</v>
      </c>
      <c r="D4" s="35">
        <v>132</v>
      </c>
      <c r="F4" s="14" t="s">
        <v>75</v>
      </c>
      <c r="G4" s="46"/>
      <c r="H4" s="15">
        <f>-D39</f>
        <v>-20185</v>
      </c>
      <c r="I4" s="16" t="s">
        <v>76</v>
      </c>
    </row>
    <row r="5" spans="1:9" ht="15.75" x14ac:dyDescent="0.2">
      <c r="A5" s="34" t="s">
        <v>12</v>
      </c>
      <c r="B5" s="35">
        <v>0</v>
      </c>
      <c r="C5" s="35">
        <v>0</v>
      </c>
      <c r="D5" s="35">
        <v>0</v>
      </c>
      <c r="F5" s="14" t="s">
        <v>77</v>
      </c>
      <c r="G5" s="46"/>
      <c r="H5" s="15">
        <v>0</v>
      </c>
      <c r="I5" s="16" t="s">
        <v>78</v>
      </c>
    </row>
    <row r="6" spans="1:9" ht="15.75" x14ac:dyDescent="0.2">
      <c r="A6" s="34" t="s">
        <v>14</v>
      </c>
      <c r="B6" s="35">
        <v>28</v>
      </c>
      <c r="C6" s="35">
        <v>1</v>
      </c>
      <c r="D6" s="35">
        <v>29</v>
      </c>
      <c r="F6" s="14"/>
      <c r="G6" s="46"/>
      <c r="H6" s="15">
        <f>-D43</f>
        <v>-326</v>
      </c>
      <c r="I6" s="16" t="s">
        <v>79</v>
      </c>
    </row>
    <row r="7" spans="1:9" ht="15.75" x14ac:dyDescent="0.2">
      <c r="A7" s="40" t="s">
        <v>16</v>
      </c>
      <c r="B7" s="41">
        <v>5</v>
      </c>
      <c r="C7" s="41">
        <v>1</v>
      </c>
      <c r="D7" s="41">
        <v>6</v>
      </c>
      <c r="F7" s="14"/>
      <c r="G7" s="46"/>
      <c r="H7" s="15">
        <v>0</v>
      </c>
      <c r="I7" s="16" t="s">
        <v>80</v>
      </c>
    </row>
    <row r="8" spans="1:9" x14ac:dyDescent="0.2">
      <c r="A8" s="40" t="s">
        <v>17</v>
      </c>
      <c r="B8" s="41">
        <v>4</v>
      </c>
      <c r="C8" s="41">
        <v>2</v>
      </c>
      <c r="D8" s="41">
        <v>6</v>
      </c>
      <c r="F8" s="17"/>
      <c r="G8" s="47"/>
      <c r="H8" s="18">
        <f>SUM(H3:H7)</f>
        <v>5256</v>
      </c>
      <c r="I8" s="19"/>
    </row>
    <row r="9" spans="1:9" ht="15.75" x14ac:dyDescent="0.2">
      <c r="A9" s="34" t="s">
        <v>18</v>
      </c>
      <c r="B9" s="35">
        <v>127</v>
      </c>
      <c r="C9" s="35">
        <v>13</v>
      </c>
      <c r="D9" s="35">
        <v>140</v>
      </c>
      <c r="F9" s="72" t="s">
        <v>81</v>
      </c>
      <c r="G9" s="73"/>
      <c r="H9" s="15"/>
      <c r="I9" s="19"/>
    </row>
    <row r="10" spans="1:9" x14ac:dyDescent="0.2">
      <c r="A10" s="40" t="s">
        <v>19</v>
      </c>
      <c r="B10" s="41">
        <v>237</v>
      </c>
      <c r="C10" s="41">
        <v>90</v>
      </c>
      <c r="D10" s="41">
        <v>327</v>
      </c>
      <c r="F10" s="20" t="s">
        <v>82</v>
      </c>
      <c r="G10" s="48">
        <f>SUM(D29,D31:D33,D35:D36)</f>
        <v>1036</v>
      </c>
      <c r="H10" s="21"/>
      <c r="I10" s="19"/>
    </row>
    <row r="11" spans="1:9" x14ac:dyDescent="0.2">
      <c r="A11" s="34" t="s">
        <v>21</v>
      </c>
      <c r="B11" s="35">
        <v>60</v>
      </c>
      <c r="C11" s="35">
        <v>46</v>
      </c>
      <c r="D11" s="35">
        <v>106</v>
      </c>
      <c r="F11" s="22" t="s">
        <v>83</v>
      </c>
      <c r="G11" s="49">
        <f>SUM(D28,D30,D34,D37:D38,D40)</f>
        <v>1892</v>
      </c>
      <c r="H11" s="19"/>
      <c r="I11" s="19"/>
    </row>
    <row r="12" spans="1:9" x14ac:dyDescent="0.2">
      <c r="A12" s="34" t="s">
        <v>23</v>
      </c>
      <c r="B12" s="35">
        <v>0</v>
      </c>
      <c r="C12" s="35">
        <v>0</v>
      </c>
      <c r="D12" s="35">
        <v>0</v>
      </c>
      <c r="F12" s="23" t="s">
        <v>84</v>
      </c>
      <c r="G12" s="50">
        <f>SUM(G10:G11)</f>
        <v>2928</v>
      </c>
      <c r="H12" s="19"/>
      <c r="I12" s="19"/>
    </row>
    <row r="13" spans="1:9" x14ac:dyDescent="0.2">
      <c r="A13" s="34" t="s">
        <v>24</v>
      </c>
      <c r="B13" s="35">
        <v>23</v>
      </c>
      <c r="C13" s="35">
        <v>0</v>
      </c>
      <c r="D13" s="35">
        <v>23</v>
      </c>
      <c r="F13" s="17"/>
      <c r="G13" s="47"/>
      <c r="H13" s="19"/>
      <c r="I13" s="19"/>
    </row>
    <row r="14" spans="1:9" x14ac:dyDescent="0.2">
      <c r="A14" s="34" t="s">
        <v>25</v>
      </c>
      <c r="B14" s="35">
        <v>0</v>
      </c>
      <c r="C14" s="35">
        <v>0</v>
      </c>
      <c r="D14" s="35">
        <v>0</v>
      </c>
      <c r="F14" s="17"/>
      <c r="G14" s="47"/>
      <c r="H14" s="19"/>
      <c r="I14" s="19"/>
    </row>
    <row r="15" spans="1:9" ht="15.75" x14ac:dyDescent="0.2">
      <c r="A15" s="34" t="s">
        <v>26</v>
      </c>
      <c r="B15" s="35">
        <v>0</v>
      </c>
      <c r="C15" s="35">
        <v>1</v>
      </c>
      <c r="D15" s="35">
        <v>1</v>
      </c>
      <c r="F15" s="74" t="s">
        <v>85</v>
      </c>
      <c r="G15" s="75"/>
      <c r="H15" s="16" t="s">
        <v>86</v>
      </c>
      <c r="I15" s="24">
        <f>SUM(D4:D6)</f>
        <v>161</v>
      </c>
    </row>
    <row r="16" spans="1:9" x14ac:dyDescent="0.2">
      <c r="A16" s="34" t="s">
        <v>27</v>
      </c>
      <c r="B16" s="35">
        <v>15</v>
      </c>
      <c r="C16" s="35">
        <v>1</v>
      </c>
      <c r="D16" s="35">
        <v>16</v>
      </c>
      <c r="F16" s="20" t="s">
        <v>82</v>
      </c>
      <c r="G16" s="48">
        <f>SUM(D4:D6,D9,D11:D17,D19:D27,D42)</f>
        <v>571</v>
      </c>
      <c r="H16" s="19"/>
      <c r="I16" s="25"/>
    </row>
    <row r="17" spans="1:9" x14ac:dyDescent="0.2">
      <c r="A17" s="34" t="s">
        <v>28</v>
      </c>
      <c r="B17" s="35">
        <v>2</v>
      </c>
      <c r="C17" s="35">
        <v>1</v>
      </c>
      <c r="D17" s="35">
        <v>3</v>
      </c>
      <c r="F17" s="22" t="s">
        <v>83</v>
      </c>
      <c r="G17" s="49">
        <f>SUM(D7:D8,D10,D18,D41)</f>
        <v>384</v>
      </c>
      <c r="H17" s="16" t="s">
        <v>87</v>
      </c>
      <c r="I17" s="24">
        <f>SUM(D7:D12)</f>
        <v>585</v>
      </c>
    </row>
    <row r="18" spans="1:9" x14ac:dyDescent="0.2">
      <c r="A18" s="40" t="s">
        <v>29</v>
      </c>
      <c r="B18" s="41">
        <v>20</v>
      </c>
      <c r="C18" s="41">
        <v>25</v>
      </c>
      <c r="D18" s="41">
        <v>45</v>
      </c>
      <c r="F18" s="26" t="s">
        <v>84</v>
      </c>
      <c r="G18" s="51">
        <f>SUM(G16:G17)</f>
        <v>955</v>
      </c>
      <c r="H18" s="19"/>
      <c r="I18" s="25"/>
    </row>
    <row r="19" spans="1:9" x14ac:dyDescent="0.2">
      <c r="A19" s="34" t="s">
        <v>30</v>
      </c>
      <c r="B19" s="35">
        <v>36</v>
      </c>
      <c r="C19" s="35">
        <v>16</v>
      </c>
      <c r="D19" s="35">
        <v>52</v>
      </c>
      <c r="F19" s="17"/>
      <c r="G19" s="47"/>
      <c r="H19" s="16" t="s">
        <v>88</v>
      </c>
      <c r="I19" s="24">
        <f>SUM(D13:D15)</f>
        <v>24</v>
      </c>
    </row>
    <row r="20" spans="1:9" x14ac:dyDescent="0.2">
      <c r="A20" s="34" t="s">
        <v>31</v>
      </c>
      <c r="B20" s="35">
        <v>2</v>
      </c>
      <c r="C20" s="35">
        <v>1</v>
      </c>
      <c r="D20" s="35">
        <v>3</v>
      </c>
      <c r="F20" s="17"/>
      <c r="G20" s="47"/>
      <c r="H20" s="19"/>
      <c r="I20" s="25"/>
    </row>
    <row r="21" spans="1:9" ht="15.75" x14ac:dyDescent="0.2">
      <c r="A21" s="34" t="s">
        <v>32</v>
      </c>
      <c r="B21" s="35">
        <v>0</v>
      </c>
      <c r="C21" s="35">
        <v>0</v>
      </c>
      <c r="D21" s="35">
        <v>0</v>
      </c>
      <c r="F21" s="76" t="s">
        <v>89</v>
      </c>
      <c r="G21" s="77"/>
      <c r="H21" s="16" t="s">
        <v>90</v>
      </c>
      <c r="I21" s="24">
        <f>SUM(D16:D18)</f>
        <v>64</v>
      </c>
    </row>
    <row r="22" spans="1:9" x14ac:dyDescent="0.2">
      <c r="A22" s="34" t="s">
        <v>33</v>
      </c>
      <c r="B22" s="35">
        <v>21</v>
      </c>
      <c r="C22" s="35">
        <v>0</v>
      </c>
      <c r="D22" s="35">
        <v>21</v>
      </c>
      <c r="F22" s="20" t="s">
        <v>82</v>
      </c>
      <c r="G22" s="48">
        <f>SUM(D44:D51)</f>
        <v>1373</v>
      </c>
      <c r="H22" s="19"/>
      <c r="I22" s="25"/>
    </row>
    <row r="23" spans="1:9" x14ac:dyDescent="0.2">
      <c r="A23" s="34" t="s">
        <v>34</v>
      </c>
      <c r="B23" s="35">
        <v>0</v>
      </c>
      <c r="C23" s="35">
        <v>0</v>
      </c>
      <c r="D23" s="35">
        <v>0</v>
      </c>
      <c r="F23" s="22" t="s">
        <v>83</v>
      </c>
      <c r="G23" s="49" t="s">
        <v>103</v>
      </c>
      <c r="H23" s="16" t="s">
        <v>91</v>
      </c>
      <c r="I23" s="24">
        <f>SUM(D19:D27)</f>
        <v>121</v>
      </c>
    </row>
    <row r="24" spans="1:9" x14ac:dyDescent="0.2">
      <c r="A24" s="34" t="s">
        <v>35</v>
      </c>
      <c r="B24" s="35">
        <v>3</v>
      </c>
      <c r="C24" s="35">
        <v>0</v>
      </c>
      <c r="D24" s="35">
        <v>3</v>
      </c>
      <c r="F24" s="27" t="s">
        <v>84</v>
      </c>
      <c r="G24" s="52">
        <f>SUM(G22:G23)</f>
        <v>1373</v>
      </c>
      <c r="H24" s="19"/>
      <c r="I24" s="25"/>
    </row>
    <row r="25" spans="1:9" x14ac:dyDescent="0.2">
      <c r="A25" s="34" t="s">
        <v>36</v>
      </c>
      <c r="B25" s="35">
        <v>13</v>
      </c>
      <c r="C25" s="35">
        <v>3</v>
      </c>
      <c r="D25" s="35">
        <v>16</v>
      </c>
      <c r="F25" s="17"/>
      <c r="G25" s="47"/>
      <c r="H25" s="16" t="s">
        <v>92</v>
      </c>
      <c r="I25" s="28">
        <f>SUM(D41:D42)</f>
        <v>0</v>
      </c>
    </row>
    <row r="26" spans="1:9" x14ac:dyDescent="0.2">
      <c r="A26" s="34" t="s">
        <v>37</v>
      </c>
      <c r="B26" s="35">
        <v>24</v>
      </c>
      <c r="C26" s="35">
        <v>2</v>
      </c>
      <c r="D26" s="35">
        <v>26</v>
      </c>
      <c r="F26" s="17"/>
      <c r="G26" s="47"/>
      <c r="H26" s="19"/>
      <c r="I26" s="25"/>
    </row>
    <row r="27" spans="1:9" ht="15.75" x14ac:dyDescent="0.2">
      <c r="A27" s="34" t="s">
        <v>38</v>
      </c>
      <c r="B27" s="35">
        <v>0</v>
      </c>
      <c r="C27" s="35">
        <v>0</v>
      </c>
      <c r="D27" s="35">
        <v>0</v>
      </c>
      <c r="F27" s="64" t="s">
        <v>93</v>
      </c>
      <c r="G27" s="65"/>
      <c r="H27" s="19"/>
      <c r="I27" s="29">
        <f>SUM(I15,I17,I19,I21,I23,I25)</f>
        <v>955</v>
      </c>
    </row>
    <row r="28" spans="1:9" x14ac:dyDescent="0.2">
      <c r="A28" s="42" t="s">
        <v>39</v>
      </c>
      <c r="B28" s="43">
        <v>18</v>
      </c>
      <c r="C28" s="43">
        <v>0</v>
      </c>
      <c r="D28" s="43">
        <v>18</v>
      </c>
      <c r="F28" s="20" t="s">
        <v>84</v>
      </c>
      <c r="G28" s="48" t="s">
        <v>104</v>
      </c>
      <c r="H28" s="19"/>
      <c r="I28" s="19"/>
    </row>
    <row r="29" spans="1:9" x14ac:dyDescent="0.2">
      <c r="A29" s="36" t="s">
        <v>40</v>
      </c>
      <c r="B29" s="37">
        <v>20</v>
      </c>
      <c r="C29" s="37">
        <v>1</v>
      </c>
      <c r="D29" s="37">
        <v>21</v>
      </c>
      <c r="F29" s="30"/>
      <c r="G29" s="47"/>
      <c r="H29" s="19"/>
      <c r="I29" s="19"/>
    </row>
    <row r="30" spans="1:9" x14ac:dyDescent="0.2">
      <c r="A30" s="42" t="s">
        <v>41</v>
      </c>
      <c r="B30" s="43">
        <v>37</v>
      </c>
      <c r="C30" s="43">
        <v>23</v>
      </c>
      <c r="D30" s="43">
        <v>60</v>
      </c>
      <c r="F30" s="17"/>
      <c r="G30" s="47"/>
      <c r="H30" s="19"/>
      <c r="I30" s="19"/>
    </row>
    <row r="31" spans="1:9" ht="15.75" x14ac:dyDescent="0.2">
      <c r="A31" s="36" t="s">
        <v>43</v>
      </c>
      <c r="B31" s="37">
        <v>45</v>
      </c>
      <c r="C31" s="37">
        <v>4</v>
      </c>
      <c r="D31" s="37">
        <v>49</v>
      </c>
      <c r="F31" s="66" t="s">
        <v>94</v>
      </c>
      <c r="G31" s="67"/>
      <c r="H31" s="19"/>
      <c r="I31" s="19"/>
    </row>
    <row r="32" spans="1:9" x14ac:dyDescent="0.2">
      <c r="A32" s="36" t="s">
        <v>44</v>
      </c>
      <c r="B32" s="37">
        <v>13</v>
      </c>
      <c r="C32" s="37">
        <v>0</v>
      </c>
      <c r="D32" s="37">
        <v>13</v>
      </c>
      <c r="F32" s="20" t="s">
        <v>84</v>
      </c>
      <c r="G32" s="48" t="s">
        <v>104</v>
      </c>
      <c r="H32" s="16"/>
      <c r="I32" s="19"/>
    </row>
    <row r="33" spans="1:9" x14ac:dyDescent="0.2">
      <c r="A33" s="36" t="s">
        <v>45</v>
      </c>
      <c r="B33" s="37">
        <v>76</v>
      </c>
      <c r="C33" s="37">
        <v>20</v>
      </c>
      <c r="D33" s="37">
        <v>96</v>
      </c>
      <c r="F33" s="17"/>
      <c r="G33" s="53"/>
      <c r="H33" s="19"/>
      <c r="I33"/>
    </row>
    <row r="34" spans="1:9" x14ac:dyDescent="0.2">
      <c r="A34" s="42" t="s">
        <v>46</v>
      </c>
      <c r="B34" s="43">
        <v>139</v>
      </c>
      <c r="C34" s="43">
        <v>30</v>
      </c>
      <c r="D34" s="43">
        <v>169</v>
      </c>
      <c r="F34" s="17"/>
      <c r="G34" s="54">
        <f>SUM(G12,G18,G24,G28,G32)</f>
        <v>5256</v>
      </c>
      <c r="H34" s="19"/>
      <c r="I34"/>
    </row>
    <row r="35" spans="1:9" x14ac:dyDescent="0.2">
      <c r="A35" s="36" t="s">
        <v>48</v>
      </c>
      <c r="B35" s="37">
        <v>340</v>
      </c>
      <c r="C35" s="37">
        <v>74</v>
      </c>
      <c r="D35" s="37">
        <v>414</v>
      </c>
      <c r="F35"/>
      <c r="G35" s="55"/>
      <c r="H35" s="19"/>
      <c r="I35"/>
    </row>
    <row r="36" spans="1:9" x14ac:dyDescent="0.2">
      <c r="A36" s="36" t="s">
        <v>50</v>
      </c>
      <c r="B36" s="37">
        <v>286</v>
      </c>
      <c r="C36" s="37">
        <v>157</v>
      </c>
      <c r="D36" s="37">
        <v>443</v>
      </c>
      <c r="F36"/>
      <c r="G36" s="55"/>
      <c r="H36" s="19"/>
      <c r="I36"/>
    </row>
    <row r="37" spans="1:9" x14ac:dyDescent="0.2">
      <c r="A37" s="42" t="s">
        <v>52</v>
      </c>
      <c r="B37" s="43">
        <v>995</v>
      </c>
      <c r="C37" s="43">
        <v>431</v>
      </c>
      <c r="D37" s="43">
        <v>1426</v>
      </c>
      <c r="F37" s="20" t="s">
        <v>95</v>
      </c>
      <c r="G37" s="56"/>
      <c r="H37" s="31"/>
      <c r="I37"/>
    </row>
    <row r="38" spans="1:9" x14ac:dyDescent="0.2">
      <c r="A38" s="42" t="s">
        <v>54</v>
      </c>
      <c r="B38" s="43">
        <v>193</v>
      </c>
      <c r="C38" s="43">
        <v>20</v>
      </c>
      <c r="D38" s="43">
        <v>213</v>
      </c>
      <c r="F38" s="20" t="s">
        <v>96</v>
      </c>
      <c r="G38" s="56"/>
      <c r="H38" s="31"/>
      <c r="I38"/>
    </row>
    <row r="39" spans="1:9" x14ac:dyDescent="0.2">
      <c r="A39" s="2" t="s">
        <v>56</v>
      </c>
      <c r="B39" s="8">
        <v>16840</v>
      </c>
      <c r="C39" s="8">
        <v>3345</v>
      </c>
      <c r="D39" s="8">
        <v>20185</v>
      </c>
      <c r="F39" s="20"/>
      <c r="G39" s="56"/>
      <c r="H39" s="31"/>
      <c r="I39"/>
    </row>
    <row r="40" spans="1:9" x14ac:dyDescent="0.2">
      <c r="A40" s="42" t="s">
        <v>58</v>
      </c>
      <c r="B40" s="43">
        <v>6</v>
      </c>
      <c r="C40" s="43">
        <v>0</v>
      </c>
      <c r="D40" s="43">
        <v>6</v>
      </c>
      <c r="F40" s="32" t="s">
        <v>81</v>
      </c>
      <c r="G40" s="57" t="s">
        <v>97</v>
      </c>
      <c r="H40" s="31"/>
      <c r="I40"/>
    </row>
    <row r="41" spans="1:9" x14ac:dyDescent="0.2">
      <c r="A41" s="40" t="s">
        <v>59</v>
      </c>
      <c r="B41" s="41">
        <v>0</v>
      </c>
      <c r="C41" s="41">
        <v>0</v>
      </c>
      <c r="D41" s="41">
        <v>0</v>
      </c>
      <c r="F41" s="26" t="s">
        <v>87</v>
      </c>
      <c r="G41" s="58">
        <f>SUM(D7:D8,D10)</f>
        <v>339</v>
      </c>
      <c r="H41" s="31"/>
      <c r="I41"/>
    </row>
    <row r="42" spans="1:9" x14ac:dyDescent="0.2">
      <c r="A42" s="34" t="s">
        <v>60</v>
      </c>
      <c r="B42" s="35">
        <v>0</v>
      </c>
      <c r="C42" s="35">
        <v>0</v>
      </c>
      <c r="D42" s="35">
        <v>0</v>
      </c>
      <c r="F42" s="26" t="s">
        <v>88</v>
      </c>
      <c r="G42" s="58" t="s">
        <v>104</v>
      </c>
      <c r="H42" s="31"/>
      <c r="I42"/>
    </row>
    <row r="43" spans="1:9" x14ac:dyDescent="0.2">
      <c r="A43" s="2" t="s">
        <v>61</v>
      </c>
      <c r="B43" s="8">
        <v>158</v>
      </c>
      <c r="C43" s="8">
        <v>168</v>
      </c>
      <c r="D43" s="8">
        <v>326</v>
      </c>
      <c r="F43" s="26" t="s">
        <v>90</v>
      </c>
      <c r="G43" s="58">
        <f>SUM(D18)</f>
        <v>45</v>
      </c>
      <c r="H43" s="19"/>
      <c r="I43"/>
    </row>
    <row r="44" spans="1:9" x14ac:dyDescent="0.2">
      <c r="A44" s="38" t="s">
        <v>63</v>
      </c>
      <c r="B44" s="39">
        <v>1</v>
      </c>
      <c r="C44" s="39">
        <v>0</v>
      </c>
      <c r="D44" s="39">
        <v>1</v>
      </c>
      <c r="F44" s="27" t="s">
        <v>98</v>
      </c>
      <c r="G44" s="59" t="s">
        <v>104</v>
      </c>
      <c r="H44" s="19"/>
      <c r="I44"/>
    </row>
    <row r="45" spans="1:9" x14ac:dyDescent="0.2">
      <c r="A45" s="38" t="s">
        <v>64</v>
      </c>
      <c r="B45" s="39">
        <v>106</v>
      </c>
      <c r="C45" s="39">
        <v>23</v>
      </c>
      <c r="D45" s="39">
        <v>129</v>
      </c>
      <c r="F45" s="27" t="s">
        <v>99</v>
      </c>
      <c r="G45" s="60" t="s">
        <v>103</v>
      </c>
      <c r="H45" s="16"/>
      <c r="I45"/>
    </row>
    <row r="46" spans="1:9" x14ac:dyDescent="0.2">
      <c r="A46" s="38" t="s">
        <v>65</v>
      </c>
      <c r="B46" s="39">
        <v>486</v>
      </c>
      <c r="C46" s="39">
        <v>65</v>
      </c>
      <c r="D46" s="39">
        <v>551</v>
      </c>
      <c r="F46" s="20"/>
      <c r="G46" s="49">
        <f>SUM(G41:G45)</f>
        <v>384</v>
      </c>
      <c r="H46" s="44">
        <f>SUM(G11,G17,G23)-SUM(D28,D30,D34,D37,D38,D40,D41)</f>
        <v>384</v>
      </c>
      <c r="I46" s="16" t="s">
        <v>100</v>
      </c>
    </row>
    <row r="47" spans="1:9" x14ac:dyDescent="0.2">
      <c r="A47" s="38" t="s">
        <v>67</v>
      </c>
      <c r="B47" s="39">
        <v>0</v>
      </c>
      <c r="C47" s="39">
        <v>0</v>
      </c>
      <c r="D47" s="39">
        <v>0</v>
      </c>
      <c r="F47" s="16"/>
      <c r="G47" s="61"/>
      <c r="H47" s="16"/>
      <c r="I47" s="19"/>
    </row>
    <row r="48" spans="1:9" ht="39" x14ac:dyDescent="0.25">
      <c r="A48" s="38" t="s">
        <v>68</v>
      </c>
      <c r="B48" s="39">
        <v>367</v>
      </c>
      <c r="C48" s="39">
        <v>47</v>
      </c>
      <c r="D48" s="39">
        <v>414</v>
      </c>
      <c r="F48" s="33" t="s">
        <v>101</v>
      </c>
      <c r="G48" s="62">
        <f>SUM(D14:D15)</f>
        <v>1</v>
      </c>
      <c r="H48" s="16"/>
      <c r="I48" s="19"/>
    </row>
    <row r="49" spans="1:4" x14ac:dyDescent="0.2">
      <c r="A49" s="38" t="s">
        <v>69</v>
      </c>
      <c r="B49" s="39">
        <v>28</v>
      </c>
      <c r="C49" s="39">
        <v>7</v>
      </c>
      <c r="D49" s="39">
        <v>35</v>
      </c>
    </row>
    <row r="50" spans="1:4" x14ac:dyDescent="0.2">
      <c r="A50" s="38" t="s">
        <v>70</v>
      </c>
      <c r="B50" s="39">
        <v>2</v>
      </c>
      <c r="C50" s="39">
        <v>5</v>
      </c>
      <c r="D50" s="39">
        <v>7</v>
      </c>
    </row>
    <row r="51" spans="1:4" x14ac:dyDescent="0.2">
      <c r="A51" s="38" t="s">
        <v>71</v>
      </c>
      <c r="B51" s="39">
        <v>157</v>
      </c>
      <c r="C51" s="39">
        <v>79</v>
      </c>
      <c r="D51" s="39">
        <v>236</v>
      </c>
    </row>
    <row r="52" spans="1:4" x14ac:dyDescent="0.2">
      <c r="A52" s="2" t="s">
        <v>72</v>
      </c>
      <c r="B52" s="8">
        <v>21065</v>
      </c>
      <c r="C52" s="8">
        <v>4702</v>
      </c>
      <c r="D52" s="8">
        <v>25767</v>
      </c>
    </row>
  </sheetData>
  <autoFilter ref="A3:D52" xr:uid="{00000000-0001-0000-0000-000000000000}"/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6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52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450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72</v>
      </c>
      <c r="B4" s="6">
        <v>21065</v>
      </c>
      <c r="C4" s="6">
        <v>20726</v>
      </c>
      <c r="D4" s="6">
        <v>4702</v>
      </c>
      <c r="E4" s="6">
        <v>25767</v>
      </c>
      <c r="F4" s="6">
        <v>1284</v>
      </c>
      <c r="G4" s="6">
        <v>0</v>
      </c>
      <c r="H4" s="6">
        <v>47777</v>
      </c>
      <c r="I4" s="7" t="s">
        <v>73</v>
      </c>
    </row>
    <row r="5" spans="1:9" x14ac:dyDescent="0.2">
      <c r="A5" s="2" t="s">
        <v>56</v>
      </c>
      <c r="B5" s="6">
        <v>16840</v>
      </c>
      <c r="C5" s="6">
        <v>16954</v>
      </c>
      <c r="D5" s="6">
        <v>3345</v>
      </c>
      <c r="E5" s="6">
        <v>20185</v>
      </c>
      <c r="F5" s="6">
        <v>1006</v>
      </c>
      <c r="G5" s="6">
        <v>0</v>
      </c>
      <c r="H5" s="6">
        <v>38145</v>
      </c>
      <c r="I5" s="7" t="s">
        <v>57</v>
      </c>
    </row>
    <row r="6" spans="1:9" x14ac:dyDescent="0.2">
      <c r="A6" s="2" t="s">
        <v>52</v>
      </c>
      <c r="B6" s="6">
        <v>995</v>
      </c>
      <c r="C6" s="6">
        <v>885</v>
      </c>
      <c r="D6" s="6">
        <v>431</v>
      </c>
      <c r="E6" s="6">
        <v>1426</v>
      </c>
      <c r="F6" s="6">
        <v>55</v>
      </c>
      <c r="G6" s="6">
        <v>0</v>
      </c>
      <c r="H6" s="6">
        <v>2366</v>
      </c>
      <c r="I6" s="7" t="s">
        <v>53</v>
      </c>
    </row>
    <row r="7" spans="1:9" x14ac:dyDescent="0.2">
      <c r="A7" s="2" t="s">
        <v>65</v>
      </c>
      <c r="B7" s="6">
        <v>486</v>
      </c>
      <c r="C7" s="6">
        <v>426</v>
      </c>
      <c r="D7" s="6">
        <v>65</v>
      </c>
      <c r="E7" s="6">
        <v>551</v>
      </c>
      <c r="F7" s="6">
        <v>0</v>
      </c>
      <c r="G7" s="6">
        <v>0</v>
      </c>
      <c r="H7" s="6">
        <v>977</v>
      </c>
      <c r="I7" s="7" t="s">
        <v>66</v>
      </c>
    </row>
    <row r="8" spans="1:9" x14ac:dyDescent="0.2">
      <c r="A8" s="2" t="s">
        <v>50</v>
      </c>
      <c r="B8" s="6">
        <v>286</v>
      </c>
      <c r="C8" s="6">
        <v>277</v>
      </c>
      <c r="D8" s="6">
        <v>157</v>
      </c>
      <c r="E8" s="6">
        <v>443</v>
      </c>
      <c r="F8" s="6">
        <v>102</v>
      </c>
      <c r="G8" s="6">
        <v>0</v>
      </c>
      <c r="H8" s="6">
        <v>822</v>
      </c>
      <c r="I8" s="7" t="s">
        <v>51</v>
      </c>
    </row>
    <row r="9" spans="1:9" x14ac:dyDescent="0.2">
      <c r="A9" s="2" t="s">
        <v>68</v>
      </c>
      <c r="B9" s="6">
        <v>367</v>
      </c>
      <c r="C9" s="6">
        <v>382</v>
      </c>
      <c r="D9" s="6">
        <v>47</v>
      </c>
      <c r="E9" s="6">
        <v>414</v>
      </c>
      <c r="F9" s="6">
        <v>14</v>
      </c>
      <c r="G9" s="6">
        <v>0</v>
      </c>
      <c r="H9" s="6">
        <v>810</v>
      </c>
      <c r="I9" s="7" t="s">
        <v>51</v>
      </c>
    </row>
    <row r="10" spans="1:9" x14ac:dyDescent="0.2">
      <c r="A10" s="2" t="s">
        <v>48</v>
      </c>
      <c r="B10" s="6">
        <v>340</v>
      </c>
      <c r="C10" s="6">
        <v>298</v>
      </c>
      <c r="D10" s="6">
        <v>74</v>
      </c>
      <c r="E10" s="6">
        <v>414</v>
      </c>
      <c r="F10" s="6">
        <v>4</v>
      </c>
      <c r="G10" s="6">
        <v>0</v>
      </c>
      <c r="H10" s="6">
        <v>716</v>
      </c>
      <c r="I10" s="7" t="s">
        <v>49</v>
      </c>
    </row>
    <row r="11" spans="1:9" x14ac:dyDescent="0.2">
      <c r="A11" s="2" t="s">
        <v>19</v>
      </c>
      <c r="B11" s="6">
        <v>237</v>
      </c>
      <c r="C11" s="6">
        <v>202</v>
      </c>
      <c r="D11" s="6">
        <v>90</v>
      </c>
      <c r="E11" s="6">
        <v>327</v>
      </c>
      <c r="F11" s="6">
        <v>4</v>
      </c>
      <c r="G11" s="6">
        <v>0</v>
      </c>
      <c r="H11" s="6">
        <v>533</v>
      </c>
      <c r="I11" s="7" t="s">
        <v>20</v>
      </c>
    </row>
    <row r="12" spans="1:9" x14ac:dyDescent="0.2">
      <c r="A12" s="2" t="s">
        <v>61</v>
      </c>
      <c r="B12" s="6">
        <v>158</v>
      </c>
      <c r="C12" s="6">
        <v>152</v>
      </c>
      <c r="D12" s="6">
        <v>168</v>
      </c>
      <c r="E12" s="6">
        <v>326</v>
      </c>
      <c r="F12" s="6">
        <v>0</v>
      </c>
      <c r="G12" s="6">
        <v>0</v>
      </c>
      <c r="H12" s="6">
        <v>478</v>
      </c>
      <c r="I12" s="7" t="s">
        <v>62</v>
      </c>
    </row>
    <row r="13" spans="1:9" x14ac:dyDescent="0.2">
      <c r="A13" s="2" t="s">
        <v>54</v>
      </c>
      <c r="B13" s="6">
        <v>193</v>
      </c>
      <c r="C13" s="6">
        <v>202</v>
      </c>
      <c r="D13" s="6">
        <v>20</v>
      </c>
      <c r="E13" s="6">
        <v>213</v>
      </c>
      <c r="F13" s="6">
        <v>7</v>
      </c>
      <c r="G13" s="6">
        <v>0</v>
      </c>
      <c r="H13" s="6">
        <v>422</v>
      </c>
      <c r="I13" s="7" t="s">
        <v>55</v>
      </c>
    </row>
    <row r="14" spans="1:9" x14ac:dyDescent="0.2">
      <c r="A14" s="2" t="s">
        <v>71</v>
      </c>
      <c r="B14" s="6">
        <v>157</v>
      </c>
      <c r="C14" s="6">
        <v>173</v>
      </c>
      <c r="D14" s="6">
        <v>79</v>
      </c>
      <c r="E14" s="6">
        <v>236</v>
      </c>
      <c r="F14" s="6">
        <v>2</v>
      </c>
      <c r="G14" s="6">
        <v>0</v>
      </c>
      <c r="H14" s="6">
        <v>411</v>
      </c>
      <c r="I14" s="7" t="s">
        <v>55</v>
      </c>
    </row>
    <row r="15" spans="1:9" x14ac:dyDescent="0.2">
      <c r="A15" s="2" t="s">
        <v>46</v>
      </c>
      <c r="B15" s="6">
        <v>139</v>
      </c>
      <c r="C15" s="6">
        <v>147</v>
      </c>
      <c r="D15" s="6">
        <v>30</v>
      </c>
      <c r="E15" s="6">
        <v>169</v>
      </c>
      <c r="F15" s="6">
        <v>10</v>
      </c>
      <c r="G15" s="6">
        <v>0</v>
      </c>
      <c r="H15" s="6">
        <v>326</v>
      </c>
      <c r="I15" s="7" t="s">
        <v>47</v>
      </c>
    </row>
    <row r="16" spans="1:9" x14ac:dyDescent="0.2">
      <c r="A16" s="2" t="s">
        <v>18</v>
      </c>
      <c r="B16" s="6">
        <v>127</v>
      </c>
      <c r="C16" s="6">
        <v>114</v>
      </c>
      <c r="D16" s="6">
        <v>13</v>
      </c>
      <c r="E16" s="6">
        <v>140</v>
      </c>
      <c r="F16" s="6">
        <v>2</v>
      </c>
      <c r="G16" s="6">
        <v>0</v>
      </c>
      <c r="H16" s="6">
        <v>256</v>
      </c>
      <c r="I16" s="7" t="s">
        <v>11</v>
      </c>
    </row>
    <row r="17" spans="1:9" x14ac:dyDescent="0.2">
      <c r="A17" s="2" t="s">
        <v>64</v>
      </c>
      <c r="B17" s="6">
        <v>106</v>
      </c>
      <c r="C17" s="6">
        <v>107</v>
      </c>
      <c r="D17" s="6">
        <v>23</v>
      </c>
      <c r="E17" s="6">
        <v>129</v>
      </c>
      <c r="F17" s="6">
        <v>7</v>
      </c>
      <c r="G17" s="6">
        <v>0</v>
      </c>
      <c r="H17" s="6">
        <v>243</v>
      </c>
      <c r="I17" s="7" t="s">
        <v>11</v>
      </c>
    </row>
    <row r="18" spans="1:9" x14ac:dyDescent="0.2">
      <c r="A18" s="2" t="s">
        <v>10</v>
      </c>
      <c r="B18" s="6">
        <v>132</v>
      </c>
      <c r="C18" s="6">
        <v>85</v>
      </c>
      <c r="D18" s="6">
        <v>0</v>
      </c>
      <c r="E18" s="6">
        <v>132</v>
      </c>
      <c r="F18" s="6">
        <v>1</v>
      </c>
      <c r="G18" s="6">
        <v>0</v>
      </c>
      <c r="H18" s="6">
        <v>218</v>
      </c>
      <c r="I18" s="7" t="s">
        <v>11</v>
      </c>
    </row>
    <row r="19" spans="1:9" x14ac:dyDescent="0.2">
      <c r="A19" s="2" t="s">
        <v>21</v>
      </c>
      <c r="B19" s="6">
        <v>60</v>
      </c>
      <c r="C19" s="6">
        <v>58</v>
      </c>
      <c r="D19" s="6">
        <v>46</v>
      </c>
      <c r="E19" s="6">
        <v>106</v>
      </c>
      <c r="F19" s="6">
        <v>39</v>
      </c>
      <c r="G19" s="6">
        <v>0</v>
      </c>
      <c r="H19" s="6">
        <v>203</v>
      </c>
      <c r="I19" s="7" t="s">
        <v>22</v>
      </c>
    </row>
    <row r="20" spans="1:9" x14ac:dyDescent="0.2">
      <c r="A20" s="2" t="s">
        <v>41</v>
      </c>
      <c r="B20" s="6">
        <v>37</v>
      </c>
      <c r="C20" s="6">
        <v>34</v>
      </c>
      <c r="D20" s="6">
        <v>23</v>
      </c>
      <c r="E20" s="6">
        <v>60</v>
      </c>
      <c r="F20" s="6">
        <v>5</v>
      </c>
      <c r="G20" s="6">
        <v>0</v>
      </c>
      <c r="H20" s="6">
        <v>99</v>
      </c>
      <c r="I20" s="7" t="s">
        <v>42</v>
      </c>
    </row>
    <row r="21" spans="1:9" x14ac:dyDescent="0.2">
      <c r="A21" s="2" t="s">
        <v>45</v>
      </c>
      <c r="B21" s="6">
        <v>76</v>
      </c>
      <c r="C21" s="6">
        <v>1</v>
      </c>
      <c r="D21" s="6">
        <v>20</v>
      </c>
      <c r="E21" s="6">
        <v>96</v>
      </c>
      <c r="F21" s="6">
        <v>0</v>
      </c>
      <c r="G21" s="6">
        <v>0</v>
      </c>
      <c r="H21" s="6">
        <v>97</v>
      </c>
      <c r="I21" s="7" t="s">
        <v>42</v>
      </c>
    </row>
    <row r="22" spans="1:9" x14ac:dyDescent="0.2">
      <c r="A22" s="2" t="s">
        <v>43</v>
      </c>
      <c r="B22" s="6">
        <v>45</v>
      </c>
      <c r="C22" s="6">
        <v>29</v>
      </c>
      <c r="D22" s="6">
        <v>4</v>
      </c>
      <c r="E22" s="6">
        <v>49</v>
      </c>
      <c r="F22" s="6">
        <v>12</v>
      </c>
      <c r="G22" s="6">
        <v>0</v>
      </c>
      <c r="H22" s="6">
        <v>90</v>
      </c>
      <c r="I22" s="7" t="s">
        <v>42</v>
      </c>
    </row>
    <row r="23" spans="1:9" x14ac:dyDescent="0.2">
      <c r="A23" s="2" t="s">
        <v>69</v>
      </c>
      <c r="B23" s="6">
        <v>28</v>
      </c>
      <c r="C23" s="6">
        <v>39</v>
      </c>
      <c r="D23" s="6">
        <v>7</v>
      </c>
      <c r="E23" s="6">
        <v>35</v>
      </c>
      <c r="F23" s="6">
        <v>0</v>
      </c>
      <c r="G23" s="6">
        <v>0</v>
      </c>
      <c r="H23" s="6">
        <v>74</v>
      </c>
      <c r="I23" s="7" t="s">
        <v>42</v>
      </c>
    </row>
    <row r="24" spans="1:9" x14ac:dyDescent="0.2">
      <c r="A24" s="2" t="s">
        <v>30</v>
      </c>
      <c r="B24" s="6">
        <v>36</v>
      </c>
      <c r="C24" s="6">
        <v>2</v>
      </c>
      <c r="D24" s="6">
        <v>16</v>
      </c>
      <c r="E24" s="6">
        <v>52</v>
      </c>
      <c r="F24" s="6">
        <v>0</v>
      </c>
      <c r="G24" s="6">
        <v>0</v>
      </c>
      <c r="H24" s="6">
        <v>54</v>
      </c>
      <c r="I24" s="7" t="s">
        <v>15</v>
      </c>
    </row>
    <row r="25" spans="1:9" x14ac:dyDescent="0.2">
      <c r="A25" s="2" t="s">
        <v>14</v>
      </c>
      <c r="B25" s="6">
        <v>28</v>
      </c>
      <c r="C25" s="6">
        <v>22</v>
      </c>
      <c r="D25" s="6">
        <v>1</v>
      </c>
      <c r="E25" s="6">
        <v>29</v>
      </c>
      <c r="F25" s="6">
        <v>0</v>
      </c>
      <c r="G25" s="6">
        <v>0</v>
      </c>
      <c r="H25" s="6">
        <v>51</v>
      </c>
      <c r="I25" s="7" t="s">
        <v>15</v>
      </c>
    </row>
    <row r="26" spans="1:9" x14ac:dyDescent="0.2">
      <c r="A26" s="2" t="s">
        <v>37</v>
      </c>
      <c r="B26" s="6">
        <v>24</v>
      </c>
      <c r="C26" s="6">
        <v>21</v>
      </c>
      <c r="D26" s="6">
        <v>2</v>
      </c>
      <c r="E26" s="6">
        <v>26</v>
      </c>
      <c r="F26" s="6">
        <v>0</v>
      </c>
      <c r="G26" s="6">
        <v>0</v>
      </c>
      <c r="H26" s="6">
        <v>47</v>
      </c>
      <c r="I26" s="7" t="s">
        <v>15</v>
      </c>
    </row>
    <row r="27" spans="1:9" x14ac:dyDescent="0.2">
      <c r="A27" s="2" t="s">
        <v>40</v>
      </c>
      <c r="B27" s="6">
        <v>20</v>
      </c>
      <c r="C27" s="6">
        <v>24</v>
      </c>
      <c r="D27" s="6">
        <v>1</v>
      </c>
      <c r="E27" s="6">
        <v>21</v>
      </c>
      <c r="F27" s="6">
        <v>1</v>
      </c>
      <c r="G27" s="6">
        <v>0</v>
      </c>
      <c r="H27" s="6">
        <v>46</v>
      </c>
      <c r="I27" s="7" t="s">
        <v>15</v>
      </c>
    </row>
    <row r="28" spans="1:9" x14ac:dyDescent="0.2">
      <c r="A28" s="2" t="s">
        <v>29</v>
      </c>
      <c r="B28" s="6">
        <v>20</v>
      </c>
      <c r="C28" s="6">
        <v>0</v>
      </c>
      <c r="D28" s="6">
        <v>25</v>
      </c>
      <c r="E28" s="6">
        <v>45</v>
      </c>
      <c r="F28" s="6">
        <v>0</v>
      </c>
      <c r="G28" s="6">
        <v>0</v>
      </c>
      <c r="H28" s="6">
        <v>45</v>
      </c>
      <c r="I28" s="7" t="s">
        <v>15</v>
      </c>
    </row>
    <row r="29" spans="1:9" x14ac:dyDescent="0.2">
      <c r="A29" s="2" t="s">
        <v>33</v>
      </c>
      <c r="B29" s="6">
        <v>21</v>
      </c>
      <c r="C29" s="6">
        <v>21</v>
      </c>
      <c r="D29" s="6">
        <v>0</v>
      </c>
      <c r="E29" s="6">
        <v>21</v>
      </c>
      <c r="F29" s="6">
        <v>0</v>
      </c>
      <c r="G29" s="6">
        <v>0</v>
      </c>
      <c r="H29" s="6">
        <v>42</v>
      </c>
      <c r="I29" s="7" t="s">
        <v>15</v>
      </c>
    </row>
    <row r="30" spans="1:9" x14ac:dyDescent="0.2">
      <c r="A30" s="2" t="s">
        <v>27</v>
      </c>
      <c r="B30" s="6">
        <v>15</v>
      </c>
      <c r="C30" s="6">
        <v>14</v>
      </c>
      <c r="D30" s="6">
        <v>1</v>
      </c>
      <c r="E30" s="6">
        <v>16</v>
      </c>
      <c r="F30" s="6">
        <v>1</v>
      </c>
      <c r="G30" s="6">
        <v>0</v>
      </c>
      <c r="H30" s="6">
        <v>31</v>
      </c>
      <c r="I30" s="7" t="s">
        <v>15</v>
      </c>
    </row>
    <row r="31" spans="1:9" x14ac:dyDescent="0.2">
      <c r="A31" s="2" t="s">
        <v>24</v>
      </c>
      <c r="B31" s="6">
        <v>23</v>
      </c>
      <c r="C31" s="6">
        <v>7</v>
      </c>
      <c r="D31" s="6">
        <v>0</v>
      </c>
      <c r="E31" s="6">
        <v>23</v>
      </c>
      <c r="F31" s="6">
        <v>0</v>
      </c>
      <c r="G31" s="6">
        <v>0</v>
      </c>
      <c r="H31" s="6">
        <v>30</v>
      </c>
      <c r="I31" s="7" t="s">
        <v>15</v>
      </c>
    </row>
    <row r="32" spans="1:9" x14ac:dyDescent="0.2">
      <c r="A32" s="2" t="s">
        <v>36</v>
      </c>
      <c r="B32" s="6">
        <v>13</v>
      </c>
      <c r="C32" s="6">
        <v>12</v>
      </c>
      <c r="D32" s="6">
        <v>3</v>
      </c>
      <c r="E32" s="6">
        <v>16</v>
      </c>
      <c r="F32" s="6">
        <v>0</v>
      </c>
      <c r="G32" s="6">
        <v>0</v>
      </c>
      <c r="H32" s="6">
        <v>28</v>
      </c>
      <c r="I32" s="7" t="s">
        <v>15</v>
      </c>
    </row>
    <row r="33" spans="1:9" x14ac:dyDescent="0.2">
      <c r="A33" s="2" t="s">
        <v>44</v>
      </c>
      <c r="B33" s="6">
        <v>13</v>
      </c>
      <c r="C33" s="6">
        <v>13</v>
      </c>
      <c r="D33" s="6">
        <v>0</v>
      </c>
      <c r="E33" s="6">
        <v>13</v>
      </c>
      <c r="F33" s="6">
        <v>0</v>
      </c>
      <c r="G33" s="6">
        <v>0</v>
      </c>
      <c r="H33" s="6">
        <v>26</v>
      </c>
      <c r="I33" s="7" t="s">
        <v>15</v>
      </c>
    </row>
    <row r="34" spans="1:9" x14ac:dyDescent="0.2">
      <c r="A34" s="2" t="s">
        <v>39</v>
      </c>
      <c r="B34" s="6">
        <v>18</v>
      </c>
      <c r="C34" s="6">
        <v>1</v>
      </c>
      <c r="D34" s="6">
        <v>0</v>
      </c>
      <c r="E34" s="6">
        <v>18</v>
      </c>
      <c r="F34" s="6">
        <v>0</v>
      </c>
      <c r="G34" s="6">
        <v>0</v>
      </c>
      <c r="H34" s="6">
        <v>19</v>
      </c>
      <c r="I34" s="7" t="s">
        <v>13</v>
      </c>
    </row>
    <row r="35" spans="1:9" x14ac:dyDescent="0.2">
      <c r="A35" s="2" t="s">
        <v>16</v>
      </c>
      <c r="B35" s="6">
        <v>5</v>
      </c>
      <c r="C35" s="6">
        <v>7</v>
      </c>
      <c r="D35" s="6">
        <v>1</v>
      </c>
      <c r="E35" s="6">
        <v>6</v>
      </c>
      <c r="F35" s="6">
        <v>0</v>
      </c>
      <c r="G35" s="6">
        <v>0</v>
      </c>
      <c r="H35" s="6">
        <v>13</v>
      </c>
      <c r="I35" s="7" t="s">
        <v>13</v>
      </c>
    </row>
    <row r="36" spans="1:9" x14ac:dyDescent="0.2">
      <c r="A36" s="2" t="s">
        <v>58</v>
      </c>
      <c r="B36" s="6">
        <v>6</v>
      </c>
      <c r="C36" s="6">
        <v>6</v>
      </c>
      <c r="D36" s="6">
        <v>0</v>
      </c>
      <c r="E36" s="6">
        <v>6</v>
      </c>
      <c r="F36" s="6">
        <v>1</v>
      </c>
      <c r="G36" s="6">
        <v>0</v>
      </c>
      <c r="H36" s="6">
        <v>13</v>
      </c>
      <c r="I36" s="7" t="s">
        <v>13</v>
      </c>
    </row>
    <row r="37" spans="1:9" x14ac:dyDescent="0.2">
      <c r="A37" s="2" t="s">
        <v>70</v>
      </c>
      <c r="B37" s="6">
        <v>2</v>
      </c>
      <c r="C37" s="6">
        <v>3</v>
      </c>
      <c r="D37" s="6">
        <v>5</v>
      </c>
      <c r="E37" s="6">
        <v>7</v>
      </c>
      <c r="F37" s="6">
        <v>0</v>
      </c>
      <c r="G37" s="6">
        <v>0</v>
      </c>
      <c r="H37" s="6">
        <v>10</v>
      </c>
      <c r="I37" s="7" t="s">
        <v>13</v>
      </c>
    </row>
    <row r="38" spans="1:9" x14ac:dyDescent="0.2">
      <c r="A38" s="2" t="s">
        <v>17</v>
      </c>
      <c r="B38" s="6">
        <v>4</v>
      </c>
      <c r="C38" s="6">
        <v>1</v>
      </c>
      <c r="D38" s="6">
        <v>2</v>
      </c>
      <c r="E38" s="6">
        <v>6</v>
      </c>
      <c r="F38" s="6">
        <v>0</v>
      </c>
      <c r="G38" s="6">
        <v>0</v>
      </c>
      <c r="H38" s="6">
        <v>7</v>
      </c>
      <c r="I38" s="7" t="s">
        <v>13</v>
      </c>
    </row>
    <row r="39" spans="1:9" x14ac:dyDescent="0.2">
      <c r="A39" s="2" t="s">
        <v>63</v>
      </c>
      <c r="B39" s="6">
        <v>1</v>
      </c>
      <c r="C39" s="6">
        <v>4</v>
      </c>
      <c r="D39" s="6">
        <v>0</v>
      </c>
      <c r="E39" s="6">
        <v>1</v>
      </c>
      <c r="F39" s="6">
        <v>0</v>
      </c>
      <c r="G39" s="6">
        <v>0</v>
      </c>
      <c r="H39" s="6">
        <v>5</v>
      </c>
      <c r="I39" s="7" t="s">
        <v>13</v>
      </c>
    </row>
    <row r="40" spans="1:9" x14ac:dyDescent="0.2">
      <c r="A40" s="2" t="s">
        <v>26</v>
      </c>
      <c r="B40" s="6">
        <v>0</v>
      </c>
      <c r="C40" s="6">
        <v>0</v>
      </c>
      <c r="D40" s="6">
        <v>1</v>
      </c>
      <c r="E40" s="6">
        <v>1</v>
      </c>
      <c r="F40" s="6">
        <v>3</v>
      </c>
      <c r="G40" s="6">
        <v>0</v>
      </c>
      <c r="H40" s="6">
        <v>4</v>
      </c>
      <c r="I40" s="7" t="s">
        <v>13</v>
      </c>
    </row>
    <row r="41" spans="1:9" x14ac:dyDescent="0.2">
      <c r="A41" s="2" t="s">
        <v>28</v>
      </c>
      <c r="B41" s="6">
        <v>2</v>
      </c>
      <c r="C41" s="6">
        <v>0</v>
      </c>
      <c r="D41" s="6">
        <v>1</v>
      </c>
      <c r="E41" s="6">
        <v>3</v>
      </c>
      <c r="F41" s="6">
        <v>0</v>
      </c>
      <c r="G41" s="6">
        <v>0</v>
      </c>
      <c r="H41" s="6">
        <v>3</v>
      </c>
      <c r="I41" s="7" t="s">
        <v>13</v>
      </c>
    </row>
    <row r="42" spans="1:9" x14ac:dyDescent="0.2">
      <c r="A42" s="2" t="s">
        <v>31</v>
      </c>
      <c r="B42" s="6">
        <v>2</v>
      </c>
      <c r="C42" s="6">
        <v>0</v>
      </c>
      <c r="D42" s="6">
        <v>1</v>
      </c>
      <c r="E42" s="6">
        <v>3</v>
      </c>
      <c r="F42" s="6">
        <v>0</v>
      </c>
      <c r="G42" s="6">
        <v>0</v>
      </c>
      <c r="H42" s="6">
        <v>3</v>
      </c>
      <c r="I42" s="7" t="s">
        <v>13</v>
      </c>
    </row>
    <row r="43" spans="1:9" x14ac:dyDescent="0.2">
      <c r="A43" s="2" t="s">
        <v>35</v>
      </c>
      <c r="B43" s="6">
        <v>3</v>
      </c>
      <c r="C43" s="6">
        <v>0</v>
      </c>
      <c r="D43" s="6">
        <v>0</v>
      </c>
      <c r="E43" s="6">
        <v>3</v>
      </c>
      <c r="F43" s="6">
        <v>0</v>
      </c>
      <c r="G43" s="6">
        <v>0</v>
      </c>
      <c r="H43" s="6">
        <v>3</v>
      </c>
      <c r="I43" s="7" t="s">
        <v>13</v>
      </c>
    </row>
    <row r="44" spans="1:9" x14ac:dyDescent="0.2">
      <c r="A44" s="2" t="s">
        <v>38</v>
      </c>
      <c r="B44" s="6">
        <v>0</v>
      </c>
      <c r="C44" s="6">
        <v>0</v>
      </c>
      <c r="D44" s="6">
        <v>0</v>
      </c>
      <c r="E44" s="6">
        <v>0</v>
      </c>
      <c r="F44" s="6">
        <v>3</v>
      </c>
      <c r="G44" s="6">
        <v>0</v>
      </c>
      <c r="H44" s="6">
        <v>3</v>
      </c>
      <c r="I44" s="7" t="s">
        <v>13</v>
      </c>
    </row>
    <row r="45" spans="1:9" x14ac:dyDescent="0.2">
      <c r="A45" s="2" t="s">
        <v>12</v>
      </c>
      <c r="B45" s="6">
        <v>0</v>
      </c>
      <c r="C45" s="6">
        <v>1</v>
      </c>
      <c r="D45" s="6">
        <v>0</v>
      </c>
      <c r="E45" s="6">
        <v>0</v>
      </c>
      <c r="F45" s="6">
        <v>0</v>
      </c>
      <c r="G45" s="6">
        <v>0</v>
      </c>
      <c r="H45" s="6">
        <v>1</v>
      </c>
      <c r="I45" s="7" t="s">
        <v>13</v>
      </c>
    </row>
    <row r="46" spans="1:9" x14ac:dyDescent="0.2">
      <c r="A46" s="2" t="s">
        <v>23</v>
      </c>
      <c r="B46" s="6">
        <v>0</v>
      </c>
      <c r="C46" s="6">
        <v>1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7" t="s">
        <v>13</v>
      </c>
    </row>
    <row r="47" spans="1:9" x14ac:dyDescent="0.2">
      <c r="A47" s="2" t="s">
        <v>25</v>
      </c>
      <c r="B47" s="6">
        <v>0</v>
      </c>
      <c r="C47" s="6">
        <v>1</v>
      </c>
      <c r="D47" s="6">
        <v>0</v>
      </c>
      <c r="E47" s="6">
        <v>0</v>
      </c>
      <c r="F47" s="6">
        <v>0</v>
      </c>
      <c r="G47" s="6">
        <v>0</v>
      </c>
      <c r="H47" s="6">
        <v>1</v>
      </c>
      <c r="I47" s="7" t="s">
        <v>13</v>
      </c>
    </row>
    <row r="48" spans="1:9" x14ac:dyDescent="0.2">
      <c r="A48" s="2" t="s">
        <v>32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>
        <v>1</v>
      </c>
      <c r="I48" s="7" t="s">
        <v>13</v>
      </c>
    </row>
    <row r="49" spans="1:9" x14ac:dyDescent="0.2">
      <c r="A49" s="2" t="s">
        <v>34</v>
      </c>
      <c r="B49" s="6">
        <v>0</v>
      </c>
      <c r="C49" s="6">
        <v>0</v>
      </c>
      <c r="D49" s="6">
        <v>0</v>
      </c>
      <c r="E49" s="6">
        <v>0</v>
      </c>
      <c r="F49" s="6">
        <v>1</v>
      </c>
      <c r="G49" s="6">
        <v>0</v>
      </c>
      <c r="H49" s="6">
        <v>1</v>
      </c>
      <c r="I49" s="7" t="s">
        <v>13</v>
      </c>
    </row>
    <row r="50" spans="1:9" x14ac:dyDescent="0.2">
      <c r="A50" s="2" t="s">
        <v>59</v>
      </c>
      <c r="B50" s="6">
        <v>0</v>
      </c>
      <c r="C50" s="6">
        <v>0</v>
      </c>
      <c r="D50" s="6">
        <v>0</v>
      </c>
      <c r="E50" s="6">
        <v>0</v>
      </c>
      <c r="F50" s="6">
        <v>1</v>
      </c>
      <c r="G50" s="6">
        <v>0</v>
      </c>
      <c r="H50" s="6">
        <v>1</v>
      </c>
      <c r="I50" s="7" t="s">
        <v>13</v>
      </c>
    </row>
    <row r="51" spans="1:9" x14ac:dyDescent="0.2">
      <c r="A51" s="2" t="s">
        <v>60</v>
      </c>
      <c r="B51" s="6">
        <v>0</v>
      </c>
      <c r="C51" s="6">
        <v>0</v>
      </c>
      <c r="D51" s="6">
        <v>0</v>
      </c>
      <c r="E51" s="6">
        <v>0</v>
      </c>
      <c r="F51" s="6">
        <v>1</v>
      </c>
      <c r="G51" s="6">
        <v>0</v>
      </c>
      <c r="H51" s="6">
        <v>1</v>
      </c>
      <c r="I51" s="7" t="s">
        <v>13</v>
      </c>
    </row>
    <row r="52" spans="1:9" x14ac:dyDescent="0.2">
      <c r="A52" s="2" t="s">
        <v>67</v>
      </c>
      <c r="B52" s="6">
        <v>0</v>
      </c>
      <c r="C52" s="6">
        <v>0</v>
      </c>
      <c r="D52" s="6">
        <v>0</v>
      </c>
      <c r="E52" s="6">
        <v>0</v>
      </c>
      <c r="F52" s="6">
        <v>1</v>
      </c>
      <c r="G52" s="6">
        <v>0</v>
      </c>
      <c r="H52" s="6">
        <v>1</v>
      </c>
      <c r="I52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22DD110-0330-43D9-B83F-40D5A2C9BE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FE9FA0-F18E-402C-A6BC-C69CA32CE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CE6F42-F168-45F1-8E99-2B7F456ACFAE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2023-01-26T14:49:01Z</cp:lastPrinted>
  <dcterms:created xsi:type="dcterms:W3CDTF">2023-01-13T16:08:41Z</dcterms:created>
  <dcterms:modified xsi:type="dcterms:W3CDTF">2023-01-26T14:49:03Z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