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codeName="ThisWorkbook"/>
  <mc:AlternateContent xmlns:mc="http://schemas.openxmlformats.org/markup-compatibility/2006">
    <mc:Choice Requires="x15">
      <x15ac:absPath xmlns:x15ac="http://schemas.microsoft.com/office/spreadsheetml/2010/11/ac" url="https://wvls.sharepoint.com/sites/WVLS/Shared Documents/Service Areas/Administration/Annual Reports/2022/Circulation to Nonresidents/Ready to be Reviewed/"/>
    </mc:Choice>
  </mc:AlternateContent>
  <xr:revisionPtr revIDLastSave="52" documentId="13_ncr:4000b_{F37E64A7-9339-41F1-B92C-F4D5C211A7C8}" xr6:coauthVersionLast="47" xr6:coauthVersionMax="47" xr10:uidLastSave="{7B85B137-CA66-4BA4-BB03-F0C592E78D52}"/>
  <bookViews>
    <workbookView xWindow="-28920" yWindow="-2940" windowWidth="29040" windowHeight="15840" xr2:uid="{00000000-000D-0000-FFFF-FFFF00000000}"/>
  </bookViews>
  <sheets>
    <sheet name="Table" sheetId="1" r:id="rId1"/>
    <sheet name="Circulation Activity Chart" sheetId="2" r:id="rId2"/>
    <sheet name="Summary Chart" sheetId="3" r:id="rId3"/>
    <sheet name="Raw Data" sheetId="4" r:id="rId4"/>
  </sheets>
  <definedNames>
    <definedName name="_xlnm._FilterDatabase" localSheetId="0" hidden="1">Table!$A$3:$D$56</definedName>
    <definedName name="chart_title">'Raw Data'!$A$1</definedName>
    <definedName name="CheckinValues">IF(COUNTA('Raw Data'!$A:$A)-IF('Raw Data'!$A$2&lt;&gt;"",4,3)&gt;40,OFFSET('Raw Data'!$C$1,4,0,40,1),OFFSET('Raw Data'!$C$1,4,0,COUNTA('Raw Data'!$A:$A)-IF('Raw Data'!$A$2&lt;&gt;"",4,3),1))</definedName>
    <definedName name="CheckoutValues">IF(COUNTA('Raw Data'!$A:$A)-IF('Raw Data'!$A$2&lt;&gt;"",4,3)&gt;40,OFFSET('Raw Data'!$B$1,4,0,40,1),OFFSET('Raw Data'!$B$1,4,0,COUNTA('Raw Data'!$A:$A)-IF('Raw Data'!$A$2&lt;&gt;"",4,3),1))</definedName>
    <definedName name="HoldNoRecallValues">IF(COUNTA('Raw Data'!$A:$A)-IF('Raw Data'!$A$2&lt;&gt;"",4,3)&gt;40,OFFSET('Raw Data'!$G$1,4,0,40,1),OFFSET('Raw Data'!$G$1,4,0,COUNTA('Raw Data'!$A:$A)-IF('Raw Data'!$A$2&lt;&gt;"",4,3),1))</definedName>
    <definedName name="HoldValues">IF(COUNTA('Raw Data'!$A:$A)-IF('Raw Data'!$A$2&lt;&gt;"",4,3)&gt;40,OFFSET('Raw Data'!$F$1,4,0,40,1),OFFSET('Raw Data'!$F$1,4,0,COUNTA('Raw Data'!$A:$A)-IF('Raw Data'!$A$2&lt;&gt;"",4,3),1))</definedName>
    <definedName name="ItemsCircValues">IF(COUNTA('Raw Data'!$A:$A)-IF('Raw Data'!$A$2&lt;&gt;"",4,3)&gt;40,OFFSET('Raw Data'!$E$1,4,0,40,1),OFFSET('Raw Data'!$E$1,4,0,COUNTA('Raw Data'!$A:$A)-IF('Raw Data'!$A$2&lt;&gt;"",4,3),1))</definedName>
    <definedName name="RenewalValues">IF(COUNTA('Raw Data'!$A:$A)-IF('Raw Data'!$A$2&lt;&gt;"",4,3)&gt;40,OFFSET('Raw Data'!$D$1,4,0,40,1),OFFSET('Raw Data'!$D$1,4,0,COUNTA('Raw Data'!$A:$A)-IF('Raw Data'!$A$2&lt;&gt;"",4,3),1))</definedName>
    <definedName name="TerminalValues">IF(COUNTA('Raw Data'!$A:$A)-IF('Raw Data'!$A$2&lt;&gt;"",4,3)&gt;40,OFFSET('Raw Data'!$A$1,4,0,40,1),OFFSET('Raw Data'!$A$1,4,0,COUNTA('Raw Data'!$A:$A)-IF('Raw Data'!$A$2&lt;&gt;"",4,3),1))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47" i="1" l="1"/>
  <c r="G47" i="1"/>
  <c r="G45" i="1"/>
  <c r="G43" i="1"/>
  <c r="I25" i="1"/>
  <c r="I23" i="1"/>
  <c r="I21" i="1"/>
  <c r="I19" i="1"/>
  <c r="I17" i="1"/>
  <c r="G10" i="1"/>
  <c r="G11" i="1"/>
  <c r="G32" i="1"/>
  <c r="G28" i="1"/>
  <c r="G23" i="1"/>
  <c r="G22" i="1"/>
  <c r="G17" i="1"/>
  <c r="G16" i="1"/>
  <c r="H6" i="1"/>
  <c r="H4" i="1"/>
  <c r="H3" i="1"/>
  <c r="I27" i="1"/>
  <c r="H8" i="1"/>
  <c r="G12" i="1" l="1"/>
  <c r="G24" i="1"/>
  <c r="G18" i="1"/>
  <c r="G34" i="1"/>
</calcChain>
</file>

<file path=xl/sharedStrings.xml><?xml version="1.0" encoding="utf-8"?>
<sst xmlns="http://schemas.openxmlformats.org/spreadsheetml/2006/main" count="220" uniqueCount="116">
  <si>
    <t>CIRCULATION ACTIVITY by STAT GROUP (Jan 22-Dec 22)</t>
  </si>
  <si>
    <t>PCODE4</t>
  </si>
  <si>
    <t>CHKOUTS</t>
  </si>
  <si>
    <t>CHKINS</t>
  </si>
  <si>
    <t>RENEWALS</t>
  </si>
  <si>
    <t>ITEMS CIRC</t>
  </si>
  <si>
    <t>HOLDS</t>
  </si>
  <si>
    <t>Hl/RECLL</t>
  </si>
  <si>
    <t>TOTAL #</t>
  </si>
  <si>
    <t>PERCENT</t>
  </si>
  <si>
    <t>Ccl-Abbotsford, city of</t>
  </si>
  <si>
    <t>0.2%</t>
  </si>
  <si>
    <t>Ccl-Colby, city of</t>
  </si>
  <si>
    <t>0.0%</t>
  </si>
  <si>
    <t>Cc-Dewhurst, twnshp of</t>
  </si>
  <si>
    <t>2.0%</t>
  </si>
  <si>
    <t>Cc-Eaton, twnshp of</t>
  </si>
  <si>
    <t>Cc-Foster, twnshp of</t>
  </si>
  <si>
    <t>Cc-Fremont, twnshp of</t>
  </si>
  <si>
    <t>0.1%</t>
  </si>
  <si>
    <t>Cc-Grant, twnshp of</t>
  </si>
  <si>
    <t>7.6%</t>
  </si>
  <si>
    <t>Ccl-Greenwood, city of</t>
  </si>
  <si>
    <t>Cc-Hendren, twnshp of</t>
  </si>
  <si>
    <t>Cc-Hewett, twnshp of</t>
  </si>
  <si>
    <t>2.8%</t>
  </si>
  <si>
    <t>Cc-Hixon, twnshp of</t>
  </si>
  <si>
    <t>Cc-Levis, twnshp of</t>
  </si>
  <si>
    <t>3.0%</t>
  </si>
  <si>
    <t>Ccl-Loyal, city of</t>
  </si>
  <si>
    <t>0.3%</t>
  </si>
  <si>
    <t>Cc-Loyal, twnshp of</t>
  </si>
  <si>
    <t>Cc-Lynn, twnshp of</t>
  </si>
  <si>
    <t>1.4%</t>
  </si>
  <si>
    <t>Cc-Mead, twnshp of</t>
  </si>
  <si>
    <t>Cc-Mentor, twnshp of</t>
  </si>
  <si>
    <t>0.6%</t>
  </si>
  <si>
    <t>Ccl-Neillsville, city of</t>
  </si>
  <si>
    <t>37.4%</t>
  </si>
  <si>
    <t>Ccl-Owen, city of</t>
  </si>
  <si>
    <t>Cc-Pine Valley, twnshp of</t>
  </si>
  <si>
    <t>16.4%</t>
  </si>
  <si>
    <t>Cc-Seif, twnshp of</t>
  </si>
  <si>
    <t>5.7%</t>
  </si>
  <si>
    <t>Cc-Sherwood, twnshp of</t>
  </si>
  <si>
    <t>0.4%</t>
  </si>
  <si>
    <t>Ccl-Thorp, city of</t>
  </si>
  <si>
    <t>Cc-Weston, twnshp of</t>
  </si>
  <si>
    <t>7.5%</t>
  </si>
  <si>
    <t>Cc-Withee, twnshp of</t>
  </si>
  <si>
    <t>Cc-Washburn, twnshp of</t>
  </si>
  <si>
    <t>3.4%</t>
  </si>
  <si>
    <t>Ccl-Withee, village of</t>
  </si>
  <si>
    <t>Cc-York, twnshp of</t>
  </si>
  <si>
    <t>5.9%</t>
  </si>
  <si>
    <t>Lcl-Antigo, city of</t>
  </si>
  <si>
    <t>Li-Pine River, twnshp of</t>
  </si>
  <si>
    <t>Mcl-Edgar, village of</t>
  </si>
  <si>
    <t>Mcl-Hewitt, twnshp of</t>
  </si>
  <si>
    <t>Mcl-Rothschild, village of</t>
  </si>
  <si>
    <t>Mcl-Ringle, twnshp of</t>
  </si>
  <si>
    <t>Mcl-Spencer, village of</t>
  </si>
  <si>
    <t>0.8%</t>
  </si>
  <si>
    <t>Mcl-Wausau, city of</t>
  </si>
  <si>
    <t>Mcl-Weston, twnshp of</t>
  </si>
  <si>
    <t>Oc-Nokomis, twnshp of</t>
  </si>
  <si>
    <t>Ocl-Rhinelander, city of</t>
  </si>
  <si>
    <t>Oc-Sugar Camp, twnshp of</t>
  </si>
  <si>
    <t>Tc-Ford, twnshp of</t>
  </si>
  <si>
    <t>Tc-Molitor, twnshp of</t>
  </si>
  <si>
    <t>WI-Trempealeau County</t>
  </si>
  <si>
    <t>WI-Waukesha County</t>
  </si>
  <si>
    <t>Wcl-Marshfield, city</t>
  </si>
  <si>
    <t>Non Wisconsin Resident</t>
  </si>
  <si>
    <t>Interlibrary Loan</t>
  </si>
  <si>
    <t>Eccl-Augusta, city of</t>
  </si>
  <si>
    <t>Jac-Adams, twnshp of</t>
  </si>
  <si>
    <t>Jac-City Point, twnshp of</t>
  </si>
  <si>
    <t>Jac-Garfield, twnshp of</t>
  </si>
  <si>
    <t>Jac-Komensky, twnshp of</t>
  </si>
  <si>
    <t>Total</t>
  </si>
  <si>
    <t>100.0%</t>
  </si>
  <si>
    <t xml:space="preserve">Total Circ </t>
  </si>
  <si>
    <t>Nonresident Circulations</t>
  </si>
  <si>
    <t>Circ to Local Libraried Patrons (enter as negative value)</t>
  </si>
  <si>
    <t>In 2022</t>
  </si>
  <si>
    <t xml:space="preserve">WVLS Cataloging (enter as a negative value) </t>
  </si>
  <si>
    <t>ILL (enter as negative value)</t>
  </si>
  <si>
    <t xml:space="preserve">TBD (enter as negative value) </t>
  </si>
  <si>
    <t>County</t>
  </si>
  <si>
    <t>With Library</t>
  </si>
  <si>
    <t>W/O Library</t>
  </si>
  <si>
    <t>TOTAL</t>
  </si>
  <si>
    <t>System County</t>
  </si>
  <si>
    <t>Forest</t>
  </si>
  <si>
    <t>Langlade</t>
  </si>
  <si>
    <t>Lincoln</t>
  </si>
  <si>
    <t>Adjacent Nonsystem County</t>
  </si>
  <si>
    <t>Marathon</t>
  </si>
  <si>
    <t>Oneida</t>
  </si>
  <si>
    <t>Taylor</t>
  </si>
  <si>
    <t>Wisconsin</t>
  </si>
  <si>
    <t>Out of State</t>
  </si>
  <si>
    <t>Question #9 Circulations to Nonresidents Living in an</t>
  </si>
  <si>
    <t>Adjacent County Who Do Not Have a Local Library</t>
  </si>
  <si>
    <t>Circ</t>
  </si>
  <si>
    <t>Chippewa</t>
  </si>
  <si>
    <t>Eau Claire</t>
  </si>
  <si>
    <t>Jackson</t>
  </si>
  <si>
    <t xml:space="preserve">Marathon </t>
  </si>
  <si>
    <t xml:space="preserve">Taylor </t>
  </si>
  <si>
    <t>Wood</t>
  </si>
  <si>
    <t>All W/O minus Clark, Forest, Langlade, Lincoln, Oneida</t>
  </si>
  <si>
    <t>NEILLSVILLE</t>
  </si>
  <si>
    <t xml:space="preserve"> - - </t>
  </si>
  <si>
    <t xml:space="preserve"> - 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</si>
</sst>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%__"/>
    <numFmt numFmtId="165" formatCode="0.0000"/>
    <numFmt numFmtId="166" formatCode="#,##0__"/>
    <numFmt numFmtId="167" formatCode="0.00_);[Red]\(0.00\)"/>
  </numFmts>
  <fonts count="12" x14ac:knownFonts="1">
    <font>
      <sz val="12"/>
      <name val="Arial"/>
    </font>
    <font>
      <sz val="10"/>
      <name val="Verdana"/>
      <family val="2"/>
    </font>
    <font>
      <sz val="24"/>
      <name val="Arial"/>
      <family val="2"/>
    </font>
    <font>
      <sz val="12"/>
      <name val="Arial"/>
      <family val="2"/>
    </font>
    <font>
      <sz val="18"/>
      <color indexed="15"/>
      <name val="Arial"/>
      <family val="2"/>
    </font>
    <font>
      <b/>
      <sz val="11"/>
      <color indexed="15"/>
      <name val="Arial"/>
      <family val="2"/>
    </font>
    <font>
      <sz val="18"/>
      <color indexed="43"/>
      <name val="Arial"/>
      <family val="2"/>
    </font>
    <font>
      <sz val="11"/>
      <color indexed="9"/>
      <name val="Arial"/>
      <family val="2"/>
    </font>
    <font>
      <b/>
      <sz val="12"/>
      <name val="Arial"/>
      <family val="2"/>
    </font>
    <font>
      <b/>
      <sz val="10"/>
      <name val="Verdana"/>
      <family val="2"/>
    </font>
    <font>
      <b/>
      <sz val="10"/>
      <color rgb="FFFF0000"/>
      <name val="Verdana"/>
      <family val="2"/>
    </font>
    <font>
      <sz val="10"/>
      <color rgb="FFFF0000"/>
      <name val="Verdana"/>
      <family val="2"/>
    </font>
  </fonts>
  <fills count="11">
    <fill>
      <patternFill patternType="none"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59999389629810485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11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8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1" fillId="0" borderId="0" xfId="0" applyFont="1" applyAlignment="1">
      <alignment horizontal="right"/>
    </xf>
    <xf numFmtId="1" fontId="1" fillId="0" borderId="0" xfId="0" applyNumberFormat="1" applyFont="1"/>
    <xf numFmtId="165" fontId="1" fillId="0" borderId="0" xfId="0" applyNumberFormat="1" applyFont="1"/>
    <xf numFmtId="166" fontId="1" fillId="0" borderId="0" xfId="0" applyNumberFormat="1" applyFont="1"/>
    <xf numFmtId="164" fontId="1" fillId="0" borderId="0" xfId="0" applyNumberFormat="1" applyFont="1"/>
    <xf numFmtId="0" fontId="2" fillId="0" borderId="0" xfId="0" applyFont="1" applyAlignment="1">
      <alignment horizontal="center" vertical="top" wrapText="1"/>
    </xf>
    <xf numFmtId="0" fontId="8" fillId="0" borderId="0" xfId="1" applyFont="1" applyAlignment="1">
      <alignment horizontal="center" wrapText="1"/>
    </xf>
    <xf numFmtId="166" fontId="8" fillId="0" borderId="0" xfId="1" applyNumberFormat="1" applyFont="1" applyAlignment="1">
      <alignment vertical="center"/>
    </xf>
    <xf numFmtId="0" fontId="3" fillId="0" borderId="0" xfId="1" applyAlignment="1">
      <alignment horizontal="center"/>
    </xf>
    <xf numFmtId="0" fontId="9" fillId="0" borderId="0" xfId="1" applyFont="1" applyAlignment="1">
      <alignment horizontal="center"/>
    </xf>
    <xf numFmtId="38" fontId="1" fillId="0" borderId="0" xfId="1" applyNumberFormat="1" applyFont="1"/>
    <xf numFmtId="0" fontId="1" fillId="0" borderId="0" xfId="1" applyFont="1"/>
    <xf numFmtId="0" fontId="3" fillId="0" borderId="0" xfId="1" applyAlignment="1">
      <alignment horizontal="left"/>
    </xf>
    <xf numFmtId="38" fontId="9" fillId="4" borderId="0" xfId="1" applyNumberFormat="1" applyFont="1" applyFill="1"/>
    <xf numFmtId="0" fontId="3" fillId="0" borderId="0" xfId="1"/>
    <xf numFmtId="0" fontId="9" fillId="0" borderId="0" xfId="1" applyFont="1" applyAlignment="1">
      <alignment horizontal="left"/>
    </xf>
    <xf numFmtId="167" fontId="1" fillId="0" borderId="0" xfId="1" applyNumberFormat="1" applyFont="1"/>
    <xf numFmtId="0" fontId="10" fillId="0" borderId="0" xfId="1" applyFont="1" applyAlignment="1">
      <alignment horizontal="left"/>
    </xf>
    <xf numFmtId="0" fontId="9" fillId="5" borderId="0" xfId="1" applyFont="1" applyFill="1" applyAlignment="1">
      <alignment horizontal="left"/>
    </xf>
    <xf numFmtId="3" fontId="1" fillId="0" borderId="0" xfId="1" applyNumberFormat="1" applyFont="1"/>
    <xf numFmtId="3" fontId="3" fillId="0" borderId="0" xfId="1" applyNumberFormat="1"/>
    <xf numFmtId="0" fontId="9" fillId="6" borderId="0" xfId="1" applyFont="1" applyFill="1" applyAlignment="1">
      <alignment horizontal="left"/>
    </xf>
    <xf numFmtId="0" fontId="9" fillId="7" borderId="0" xfId="1" applyFont="1" applyFill="1" applyAlignment="1">
      <alignment horizontal="left"/>
    </xf>
    <xf numFmtId="3" fontId="1" fillId="0" borderId="2" xfId="1" applyNumberFormat="1" applyFont="1" applyBorder="1"/>
    <xf numFmtId="38" fontId="9" fillId="6" borderId="0" xfId="1" applyNumberFormat="1" applyFont="1" applyFill="1"/>
    <xf numFmtId="166" fontId="1" fillId="0" borderId="0" xfId="1" applyNumberFormat="1" applyFont="1" applyAlignment="1">
      <alignment horizontal="left"/>
    </xf>
    <xf numFmtId="0" fontId="9" fillId="0" borderId="0" xfId="1" applyFont="1" applyAlignment="1">
      <alignment horizontal="right"/>
    </xf>
    <xf numFmtId="0" fontId="9" fillId="0" borderId="0" xfId="1" applyFont="1"/>
    <xf numFmtId="0" fontId="9" fillId="0" borderId="2" xfId="1" applyFont="1" applyBorder="1" applyAlignment="1">
      <alignment horizontal="left"/>
    </xf>
    <xf numFmtId="0" fontId="9" fillId="0" borderId="2" xfId="1" applyFont="1" applyBorder="1" applyAlignment="1">
      <alignment horizontal="right"/>
    </xf>
    <xf numFmtId="166" fontId="10" fillId="7" borderId="0" xfId="1" applyNumberFormat="1" applyFont="1" applyFill="1" applyAlignment="1">
      <alignment horizontal="right"/>
    </xf>
    <xf numFmtId="166" fontId="10" fillId="6" borderId="0" xfId="1" applyNumberFormat="1" applyFont="1" applyFill="1" applyAlignment="1">
      <alignment horizontal="right"/>
    </xf>
    <xf numFmtId="166" fontId="10" fillId="7" borderId="2" xfId="1" applyNumberFormat="1" applyFont="1" applyFill="1" applyBorder="1" applyAlignment="1">
      <alignment horizontal="right"/>
    </xf>
    <xf numFmtId="166" fontId="10" fillId="0" borderId="0" xfId="1" applyNumberFormat="1" applyFont="1" applyAlignment="1">
      <alignment horizontal="right"/>
    </xf>
    <xf numFmtId="0" fontId="1" fillId="5" borderId="0" xfId="0" applyFont="1" applyFill="1" applyAlignment="1">
      <alignment horizontal="left"/>
    </xf>
    <xf numFmtId="166" fontId="1" fillId="5" borderId="0" xfId="0" applyNumberFormat="1" applyFont="1" applyFill="1"/>
    <xf numFmtId="0" fontId="1" fillId="6" borderId="0" xfId="0" applyFont="1" applyFill="1" applyAlignment="1">
      <alignment horizontal="left"/>
    </xf>
    <xf numFmtId="166" fontId="1" fillId="6" borderId="0" xfId="0" applyNumberFormat="1" applyFont="1" applyFill="1"/>
    <xf numFmtId="0" fontId="1" fillId="7" borderId="0" xfId="0" applyFont="1" applyFill="1" applyAlignment="1">
      <alignment horizontal="left"/>
    </xf>
    <xf numFmtId="166" fontId="1" fillId="7" borderId="0" xfId="0" applyNumberFormat="1" applyFont="1" applyFill="1"/>
    <xf numFmtId="0" fontId="1" fillId="10" borderId="0" xfId="0" applyFont="1" applyFill="1" applyAlignment="1">
      <alignment horizontal="left"/>
    </xf>
    <xf numFmtId="166" fontId="1" fillId="10" borderId="0" xfId="0" applyNumberFormat="1" applyFont="1" applyFill="1"/>
    <xf numFmtId="0" fontId="1" fillId="9" borderId="0" xfId="0" applyFont="1" applyFill="1" applyAlignment="1">
      <alignment horizontal="left"/>
    </xf>
    <xf numFmtId="166" fontId="1" fillId="9" borderId="0" xfId="0" applyNumberFormat="1" applyFont="1" applyFill="1"/>
    <xf numFmtId="0" fontId="11" fillId="5" borderId="0" xfId="0" applyFont="1" applyFill="1" applyAlignment="1">
      <alignment horizontal="left"/>
    </xf>
    <xf numFmtId="166" fontId="11" fillId="5" borderId="0" xfId="0" applyNumberFormat="1" applyFont="1" applyFill="1"/>
    <xf numFmtId="0" fontId="11" fillId="6" borderId="0" xfId="0" applyFont="1" applyFill="1" applyAlignment="1">
      <alignment horizontal="left"/>
    </xf>
    <xf numFmtId="166" fontId="11" fillId="6" borderId="0" xfId="0" applyNumberFormat="1" applyFont="1" applyFill="1"/>
    <xf numFmtId="0" fontId="11" fillId="7" borderId="0" xfId="0" applyFont="1" applyFill="1" applyAlignment="1">
      <alignment horizontal="left"/>
    </xf>
    <xf numFmtId="166" fontId="11" fillId="7" borderId="0" xfId="0" applyNumberFormat="1" applyFont="1" applyFill="1"/>
    <xf numFmtId="166" fontId="1" fillId="0" borderId="0" xfId="1" applyNumberFormat="1" applyFont="1"/>
    <xf numFmtId="0" fontId="3" fillId="0" borderId="0" xfId="1" applyAlignment="1">
      <alignment horizontal="right" wrapText="1"/>
    </xf>
    <xf numFmtId="0" fontId="8" fillId="0" borderId="0" xfId="1" applyFont="1" applyAlignment="1">
      <alignment horizontal="right" vertical="center"/>
    </xf>
    <xf numFmtId="0" fontId="3" fillId="0" borderId="0" xfId="1" applyAlignment="1">
      <alignment horizontal="right"/>
    </xf>
    <xf numFmtId="166" fontId="9" fillId="0" borderId="0" xfId="1" applyNumberFormat="1" applyFont="1" applyAlignment="1">
      <alignment horizontal="right"/>
    </xf>
    <xf numFmtId="166" fontId="9" fillId="5" borderId="0" xfId="1" applyNumberFormat="1" applyFont="1" applyFill="1" applyAlignment="1">
      <alignment horizontal="right"/>
    </xf>
    <xf numFmtId="166" fontId="9" fillId="6" borderId="0" xfId="1" applyNumberFormat="1" applyFont="1" applyFill="1" applyAlignment="1">
      <alignment horizontal="right"/>
    </xf>
    <xf numFmtId="166" fontId="9" fillId="7" borderId="0" xfId="1" applyNumberFormat="1" applyFont="1" applyFill="1" applyAlignment="1">
      <alignment horizontal="right"/>
    </xf>
    <xf numFmtId="0" fontId="1" fillId="0" borderId="2" xfId="1" applyFont="1" applyBorder="1" applyAlignment="1">
      <alignment horizontal="right"/>
    </xf>
    <xf numFmtId="166" fontId="9" fillId="4" borderId="0" xfId="1" applyNumberFormat="1" applyFont="1" applyFill="1" applyAlignment="1">
      <alignment horizontal="right"/>
    </xf>
    <xf numFmtId="0" fontId="0" fillId="0" borderId="0" xfId="0" applyAlignment="1">
      <alignment horizontal="right"/>
    </xf>
    <xf numFmtId="166" fontId="1" fillId="0" borderId="0" xfId="0" applyNumberFormat="1" applyFont="1" applyAlignment="1">
      <alignment horizontal="right"/>
    </xf>
    <xf numFmtId="166" fontId="3" fillId="0" borderId="0" xfId="1" applyNumberFormat="1"/>
    <xf numFmtId="0" fontId="9" fillId="8" borderId="0" xfId="1" applyFont="1" applyFill="1" applyAlignment="1">
      <alignment horizontal="left" vertical="center"/>
    </xf>
    <xf numFmtId="0" fontId="8" fillId="8" borderId="0" xfId="1" applyFont="1" applyFill="1" applyAlignment="1">
      <alignment horizontal="left" vertical="center"/>
    </xf>
    <xf numFmtId="0" fontId="9" fillId="9" borderId="0" xfId="1" applyFont="1" applyFill="1" applyAlignment="1">
      <alignment horizontal="left" vertical="center"/>
    </xf>
    <xf numFmtId="0" fontId="8" fillId="9" borderId="0" xfId="1" applyFont="1" applyFill="1" applyAlignment="1">
      <alignment horizontal="left" vertical="center"/>
    </xf>
    <xf numFmtId="0" fontId="6" fillId="3" borderId="0" xfId="0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top" wrapText="1"/>
    </xf>
    <xf numFmtId="0" fontId="9" fillId="5" borderId="0" xfId="1" applyFont="1" applyFill="1" applyAlignment="1">
      <alignment horizontal="left" vertical="center"/>
    </xf>
    <xf numFmtId="0" fontId="8" fillId="5" borderId="0" xfId="1" applyFont="1" applyFill="1" applyAlignment="1">
      <alignment horizontal="left" vertical="center"/>
    </xf>
    <xf numFmtId="0" fontId="9" fillId="6" borderId="0" xfId="1" applyFont="1" applyFill="1" applyAlignment="1">
      <alignment horizontal="left" vertical="center"/>
    </xf>
    <xf numFmtId="0" fontId="8" fillId="6" borderId="0" xfId="1" applyFont="1" applyFill="1" applyAlignment="1">
      <alignment horizontal="left" vertical="center"/>
    </xf>
    <xf numFmtId="0" fontId="9" fillId="7" borderId="0" xfId="1" applyFont="1" applyFill="1" applyAlignment="1">
      <alignment horizontal="left" vertical="center"/>
    </xf>
    <xf numFmtId="0" fontId="8" fillId="7" borderId="0" xfId="1" applyFont="1" applyFill="1" applyAlignment="1">
      <alignment horizontal="left" vertical="center"/>
    </xf>
  </cellXfs>
  <cellStyles count="2">
    <cellStyle name="Normal" xfId="0" builtinId="0"/>
    <cellStyle name="Normal 2" xfId="1" xr:uid="{6C0539F1-B5BA-4C36-B249-98BD7B8C2261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CBCB"/>
      <rgbColor rgb="00FAC93D"/>
      <rgbColor rgb="00265787"/>
      <rgbColor rgb="00FFFF00"/>
      <rgbColor rgb="00FFE7FF"/>
      <rgbColor rgb="00F5E39E"/>
      <rgbColor rgb="00800000"/>
      <rgbColor rgb="009C1F2E"/>
      <rgbColor rgb="00010000"/>
      <rgbColor rgb="00CCCC00"/>
      <rgbColor rgb="00CCCCCC"/>
      <rgbColor rgb="00F79642"/>
      <rgbColor rgb="00EAEAEA"/>
      <rgbColor rgb="00808080"/>
      <rgbColor rgb="00CBCBFF"/>
      <rgbColor rgb="00E8B8D0"/>
      <rgbColor rgb="00FFFFCC"/>
      <rgbColor rgb="00CCFFFF"/>
      <rgbColor rgb="00FFD3FF"/>
      <rgbColor rgb="00FFB3B3"/>
      <rgbColor rgb="0099CCFF"/>
      <rgbColor rgb="00CCCCFF"/>
      <rgbColor rgb="005B5BFF"/>
      <rgbColor rgb="00FF41FF"/>
      <rgbColor rgb="00E5E000"/>
      <rgbColor rgb="0000CBC6"/>
      <rgbColor rgb="00FF31FF"/>
      <rgbColor rgb="00800000"/>
      <rgbColor rgb="00008080"/>
      <rgbColor rgb="000000FF"/>
      <rgbColor rgb="007D99BA"/>
      <rgbColor rgb="00ADBFB0"/>
      <rgbColor rgb="00738F80"/>
      <rgbColor rgb="00FFFF99"/>
      <rgbColor rgb="009EB0C9"/>
      <rgbColor rgb="00FFC3E1"/>
      <rgbColor rgb="00D6D9DE"/>
      <rgbColor rgb="00FFCC99"/>
      <rgbColor rgb="005E82AB"/>
      <rgbColor rgb="00FCCFA6"/>
      <rgbColor rgb="00A8E400"/>
      <rgbColor rgb="00FFCC00"/>
      <rgbColor rgb="00FF9900"/>
      <rgbColor rgb="00FF6600"/>
      <rgbColor rgb="00999999"/>
      <rgbColor rgb="00969696"/>
      <rgbColor rgb="00003366"/>
      <rgbColor rgb="00EBBFBF"/>
      <rgbColor rgb="00003300"/>
      <rgbColor rgb="007BB800"/>
      <rgbColor rgb="00993300"/>
      <rgbColor rgb="00CCD4DB"/>
      <rgbColor rgb="00666666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chartsheet" Target="chartsheets/sheet2.xml"/><Relationship Id="rId7" Type="http://schemas.openxmlformats.org/officeDocument/2006/relationships/sharedStrings" Target="sharedStrings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2.xml"/><Relationship Id="rId9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rotection>
    <c:chartObject val="0"/>
    <c:data val="0"/>
    <c:formatting val="0"/>
    <c:selection val="0"/>
    <c:userInterface val="0"/>
  </c:protection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Circulation Activity</a:t>
            </a:r>
          </a:p>
        </c:rich>
      </c:tx>
      <c:layout>
        <c:manualLayout>
          <c:xMode val="edge"/>
          <c:yMode val="edge"/>
          <c:x val="0.35350043215211757"/>
          <c:y val="2.010723860589812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7571305099394988"/>
          <c:y val="0.18565683646112599"/>
          <c:w val="0.651685393258427"/>
          <c:h val="0.74530831099195705"/>
        </c:manualLayout>
      </c:layout>
      <c:barChart>
        <c:barDir val="bar"/>
        <c:grouping val="stacked"/>
        <c:varyColors val="0"/>
        <c:ser>
          <c:idx val="2"/>
          <c:order val="0"/>
          <c:tx>
            <c:strRef>
              <c:f>'Raw Data'!$B$3</c:f>
              <c:strCache>
                <c:ptCount val="1"/>
                <c:pt idx="0">
                  <c:v>CHKOUTS</c:v>
                </c:pt>
              </c:strCache>
            </c:strRef>
          </c:tx>
          <c:spPr>
            <a:solidFill>
              <a:srgbClr val="F5E39E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[0]!TerminalValues</c:f>
              <c:strCache>
                <c:ptCount val="40"/>
                <c:pt idx="0">
                  <c:v>Ccl-Neillsville, city of</c:v>
                </c:pt>
                <c:pt idx="1">
                  <c:v>Cc-Pine Valley, twnshp of</c:v>
                </c:pt>
                <c:pt idx="2">
                  <c:v>Cc-Grant, twnshp of</c:v>
                </c:pt>
                <c:pt idx="3">
                  <c:v>Cc-Weston, twnshp of</c:v>
                </c:pt>
                <c:pt idx="4">
                  <c:v>Cc-York, twnshp of</c:v>
                </c:pt>
                <c:pt idx="5">
                  <c:v>Cc-Seif, twnshp of</c:v>
                </c:pt>
                <c:pt idx="6">
                  <c:v>Cc-Washburn, twnshp of</c:v>
                </c:pt>
                <c:pt idx="7">
                  <c:v>Cc-Levis, twnshp of</c:v>
                </c:pt>
                <c:pt idx="8">
                  <c:v>Cc-Hewett, twnshp of</c:v>
                </c:pt>
                <c:pt idx="9">
                  <c:v>Interlibrary Loan</c:v>
                </c:pt>
                <c:pt idx="10">
                  <c:v>Cc-Dewhurst, twnshp of</c:v>
                </c:pt>
                <c:pt idx="11">
                  <c:v>Cc-Lynn, twnshp of</c:v>
                </c:pt>
                <c:pt idx="12">
                  <c:v>Mcl-Spencer, village of</c:v>
                </c:pt>
                <c:pt idx="13">
                  <c:v>Cc-Mentor, twnshp of</c:v>
                </c:pt>
                <c:pt idx="14">
                  <c:v>Cc-Sherwood, twnshp of</c:v>
                </c:pt>
                <c:pt idx="15">
                  <c:v>Jac-Garfield, twnshp of</c:v>
                </c:pt>
                <c:pt idx="16">
                  <c:v>Ccl-Loyal, city of</c:v>
                </c:pt>
                <c:pt idx="17">
                  <c:v>Mcl-Hewitt, twnshp of</c:v>
                </c:pt>
                <c:pt idx="18">
                  <c:v>Ccl-Thorp, city of</c:v>
                </c:pt>
                <c:pt idx="19">
                  <c:v>Cc-Hendren, twnshp of</c:v>
                </c:pt>
                <c:pt idx="20">
                  <c:v>Ccl-Abbotsford, city of</c:v>
                </c:pt>
                <c:pt idx="21">
                  <c:v>Ccl-Greenwood, city of</c:v>
                </c:pt>
                <c:pt idx="22">
                  <c:v>Ccl-Owen, city of</c:v>
                </c:pt>
                <c:pt idx="23">
                  <c:v>Jac-Adams, twnshp of</c:v>
                </c:pt>
                <c:pt idx="24">
                  <c:v>Mcl-Weston, twnshp of</c:v>
                </c:pt>
                <c:pt idx="25">
                  <c:v>Jac-City Point, twnshp of</c:v>
                </c:pt>
                <c:pt idx="26">
                  <c:v>Cc-Fremont, twnshp of</c:v>
                </c:pt>
                <c:pt idx="27">
                  <c:v>Oc-Nokomis, twnshp of</c:v>
                </c:pt>
                <c:pt idx="28">
                  <c:v>Cc-Withee, twnshp of</c:v>
                </c:pt>
                <c:pt idx="29">
                  <c:v>Cc-Loyal, twnshp of</c:v>
                </c:pt>
                <c:pt idx="30">
                  <c:v>Cc-Mead, twnshp of</c:v>
                </c:pt>
                <c:pt idx="31">
                  <c:v>Eccl-Augusta, city of</c:v>
                </c:pt>
                <c:pt idx="32">
                  <c:v>Jac-Komensky, twnshp of</c:v>
                </c:pt>
                <c:pt idx="33">
                  <c:v>Cc-Eaton, twnshp of</c:v>
                </c:pt>
                <c:pt idx="34">
                  <c:v>Mcl-Rothschild, village of</c:v>
                </c:pt>
                <c:pt idx="35">
                  <c:v>Cc-Foster, twnshp of</c:v>
                </c:pt>
                <c:pt idx="36">
                  <c:v>Ccl-Withee, village of</c:v>
                </c:pt>
                <c:pt idx="37">
                  <c:v>Cc-Hixon, twnshp of</c:v>
                </c:pt>
                <c:pt idx="38">
                  <c:v>WI-Trempealeau County</c:v>
                </c:pt>
                <c:pt idx="39">
                  <c:v>Wcl-Marshfield, city</c:v>
                </c:pt>
              </c:strCache>
            </c:strRef>
          </c:cat>
          <c:val>
            <c:numRef>
              <c:f>[0]!CheckoutValues</c:f>
              <c:numCache>
                <c:formatCode>0</c:formatCode>
                <c:ptCount val="40"/>
                <c:pt idx="0">
                  <c:v>7323</c:v>
                </c:pt>
                <c:pt idx="1">
                  <c:v>3409</c:v>
                </c:pt>
                <c:pt idx="2">
                  <c:v>1659</c:v>
                </c:pt>
                <c:pt idx="3">
                  <c:v>1581</c:v>
                </c:pt>
                <c:pt idx="4">
                  <c:v>999</c:v>
                </c:pt>
                <c:pt idx="5">
                  <c:v>1058</c:v>
                </c:pt>
                <c:pt idx="6">
                  <c:v>672</c:v>
                </c:pt>
                <c:pt idx="7">
                  <c:v>578</c:v>
                </c:pt>
                <c:pt idx="8">
                  <c:v>492</c:v>
                </c:pt>
                <c:pt idx="9">
                  <c:v>433</c:v>
                </c:pt>
                <c:pt idx="10">
                  <c:v>406</c:v>
                </c:pt>
                <c:pt idx="11">
                  <c:v>286</c:v>
                </c:pt>
                <c:pt idx="12">
                  <c:v>132</c:v>
                </c:pt>
                <c:pt idx="13">
                  <c:v>116</c:v>
                </c:pt>
                <c:pt idx="14">
                  <c:v>67</c:v>
                </c:pt>
                <c:pt idx="15">
                  <c:v>67</c:v>
                </c:pt>
                <c:pt idx="16">
                  <c:v>57</c:v>
                </c:pt>
                <c:pt idx="17">
                  <c:v>53</c:v>
                </c:pt>
                <c:pt idx="18">
                  <c:v>54</c:v>
                </c:pt>
                <c:pt idx="19">
                  <c:v>36</c:v>
                </c:pt>
                <c:pt idx="20">
                  <c:v>36</c:v>
                </c:pt>
                <c:pt idx="21">
                  <c:v>38</c:v>
                </c:pt>
                <c:pt idx="22">
                  <c:v>30</c:v>
                </c:pt>
                <c:pt idx="23">
                  <c:v>17</c:v>
                </c:pt>
                <c:pt idx="24">
                  <c:v>18</c:v>
                </c:pt>
                <c:pt idx="25">
                  <c:v>10</c:v>
                </c:pt>
                <c:pt idx="26">
                  <c:v>11</c:v>
                </c:pt>
                <c:pt idx="27">
                  <c:v>24</c:v>
                </c:pt>
                <c:pt idx="28">
                  <c:v>5</c:v>
                </c:pt>
                <c:pt idx="29">
                  <c:v>11</c:v>
                </c:pt>
                <c:pt idx="30">
                  <c:v>8</c:v>
                </c:pt>
                <c:pt idx="31">
                  <c:v>5</c:v>
                </c:pt>
                <c:pt idx="32">
                  <c:v>6</c:v>
                </c:pt>
                <c:pt idx="33">
                  <c:v>5</c:v>
                </c:pt>
                <c:pt idx="34">
                  <c:v>8</c:v>
                </c:pt>
                <c:pt idx="35">
                  <c:v>1</c:v>
                </c:pt>
                <c:pt idx="36">
                  <c:v>3</c:v>
                </c:pt>
                <c:pt idx="37">
                  <c:v>2</c:v>
                </c:pt>
                <c:pt idx="38">
                  <c:v>2</c:v>
                </c:pt>
                <c:pt idx="39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B0E-4C23-8303-D663091BBBC5}"/>
            </c:ext>
          </c:extLst>
        </c:ser>
        <c:ser>
          <c:idx val="3"/>
          <c:order val="1"/>
          <c:tx>
            <c:strRef>
              <c:f>'Raw Data'!$C$3</c:f>
              <c:strCache>
                <c:ptCount val="1"/>
                <c:pt idx="0">
                  <c:v>CHKINS</c:v>
                </c:pt>
              </c:strCache>
            </c:strRef>
          </c:tx>
          <c:spPr>
            <a:solidFill>
              <a:srgbClr val="FCCFA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[0]!TerminalValues</c:f>
              <c:strCache>
                <c:ptCount val="40"/>
                <c:pt idx="0">
                  <c:v>Ccl-Neillsville, city of</c:v>
                </c:pt>
                <c:pt idx="1">
                  <c:v>Cc-Pine Valley, twnshp of</c:v>
                </c:pt>
                <c:pt idx="2">
                  <c:v>Cc-Grant, twnshp of</c:v>
                </c:pt>
                <c:pt idx="3">
                  <c:v>Cc-Weston, twnshp of</c:v>
                </c:pt>
                <c:pt idx="4">
                  <c:v>Cc-York, twnshp of</c:v>
                </c:pt>
                <c:pt idx="5">
                  <c:v>Cc-Seif, twnshp of</c:v>
                </c:pt>
                <c:pt idx="6">
                  <c:v>Cc-Washburn, twnshp of</c:v>
                </c:pt>
                <c:pt idx="7">
                  <c:v>Cc-Levis, twnshp of</c:v>
                </c:pt>
                <c:pt idx="8">
                  <c:v>Cc-Hewett, twnshp of</c:v>
                </c:pt>
                <c:pt idx="9">
                  <c:v>Interlibrary Loan</c:v>
                </c:pt>
                <c:pt idx="10">
                  <c:v>Cc-Dewhurst, twnshp of</c:v>
                </c:pt>
                <c:pt idx="11">
                  <c:v>Cc-Lynn, twnshp of</c:v>
                </c:pt>
                <c:pt idx="12">
                  <c:v>Mcl-Spencer, village of</c:v>
                </c:pt>
                <c:pt idx="13">
                  <c:v>Cc-Mentor, twnshp of</c:v>
                </c:pt>
                <c:pt idx="14">
                  <c:v>Cc-Sherwood, twnshp of</c:v>
                </c:pt>
                <c:pt idx="15">
                  <c:v>Jac-Garfield, twnshp of</c:v>
                </c:pt>
                <c:pt idx="16">
                  <c:v>Ccl-Loyal, city of</c:v>
                </c:pt>
                <c:pt idx="17">
                  <c:v>Mcl-Hewitt, twnshp of</c:v>
                </c:pt>
                <c:pt idx="18">
                  <c:v>Ccl-Thorp, city of</c:v>
                </c:pt>
                <c:pt idx="19">
                  <c:v>Cc-Hendren, twnshp of</c:v>
                </c:pt>
                <c:pt idx="20">
                  <c:v>Ccl-Abbotsford, city of</c:v>
                </c:pt>
                <c:pt idx="21">
                  <c:v>Ccl-Greenwood, city of</c:v>
                </c:pt>
                <c:pt idx="22">
                  <c:v>Ccl-Owen, city of</c:v>
                </c:pt>
                <c:pt idx="23">
                  <c:v>Jac-Adams, twnshp of</c:v>
                </c:pt>
                <c:pt idx="24">
                  <c:v>Mcl-Weston, twnshp of</c:v>
                </c:pt>
                <c:pt idx="25">
                  <c:v>Jac-City Point, twnshp of</c:v>
                </c:pt>
                <c:pt idx="26">
                  <c:v>Cc-Fremont, twnshp of</c:v>
                </c:pt>
                <c:pt idx="27">
                  <c:v>Oc-Nokomis, twnshp of</c:v>
                </c:pt>
                <c:pt idx="28">
                  <c:v>Cc-Withee, twnshp of</c:v>
                </c:pt>
                <c:pt idx="29">
                  <c:v>Cc-Loyal, twnshp of</c:v>
                </c:pt>
                <c:pt idx="30">
                  <c:v>Cc-Mead, twnshp of</c:v>
                </c:pt>
                <c:pt idx="31">
                  <c:v>Eccl-Augusta, city of</c:v>
                </c:pt>
                <c:pt idx="32">
                  <c:v>Jac-Komensky, twnshp of</c:v>
                </c:pt>
                <c:pt idx="33">
                  <c:v>Cc-Eaton, twnshp of</c:v>
                </c:pt>
                <c:pt idx="34">
                  <c:v>Mcl-Rothschild, village of</c:v>
                </c:pt>
                <c:pt idx="35">
                  <c:v>Cc-Foster, twnshp of</c:v>
                </c:pt>
                <c:pt idx="36">
                  <c:v>Ccl-Withee, village of</c:v>
                </c:pt>
                <c:pt idx="37">
                  <c:v>Cc-Hixon, twnshp of</c:v>
                </c:pt>
                <c:pt idx="38">
                  <c:v>WI-Trempealeau County</c:v>
                </c:pt>
                <c:pt idx="39">
                  <c:v>Wcl-Marshfield, city</c:v>
                </c:pt>
              </c:strCache>
            </c:strRef>
          </c:cat>
          <c:val>
            <c:numRef>
              <c:f>[0]!CheckinValues</c:f>
              <c:numCache>
                <c:formatCode>0</c:formatCode>
                <c:ptCount val="40"/>
                <c:pt idx="0">
                  <c:v>7269</c:v>
                </c:pt>
                <c:pt idx="1">
                  <c:v>3435</c:v>
                </c:pt>
                <c:pt idx="2">
                  <c:v>1606</c:v>
                </c:pt>
                <c:pt idx="3">
                  <c:v>1561</c:v>
                </c:pt>
                <c:pt idx="4">
                  <c:v>1004</c:v>
                </c:pt>
                <c:pt idx="5">
                  <c:v>1012</c:v>
                </c:pt>
                <c:pt idx="6">
                  <c:v>676</c:v>
                </c:pt>
                <c:pt idx="7">
                  <c:v>587</c:v>
                </c:pt>
                <c:pt idx="8">
                  <c:v>500</c:v>
                </c:pt>
                <c:pt idx="9">
                  <c:v>445</c:v>
                </c:pt>
                <c:pt idx="10">
                  <c:v>397</c:v>
                </c:pt>
                <c:pt idx="11">
                  <c:v>279</c:v>
                </c:pt>
                <c:pt idx="12">
                  <c:v>209</c:v>
                </c:pt>
                <c:pt idx="13">
                  <c:v>119</c:v>
                </c:pt>
                <c:pt idx="14">
                  <c:v>68</c:v>
                </c:pt>
                <c:pt idx="15">
                  <c:v>58</c:v>
                </c:pt>
                <c:pt idx="16">
                  <c:v>51</c:v>
                </c:pt>
                <c:pt idx="17">
                  <c:v>54</c:v>
                </c:pt>
                <c:pt idx="18">
                  <c:v>44</c:v>
                </c:pt>
                <c:pt idx="19">
                  <c:v>44</c:v>
                </c:pt>
                <c:pt idx="20">
                  <c:v>23</c:v>
                </c:pt>
                <c:pt idx="21">
                  <c:v>16</c:v>
                </c:pt>
                <c:pt idx="22">
                  <c:v>17</c:v>
                </c:pt>
                <c:pt idx="23">
                  <c:v>16</c:v>
                </c:pt>
                <c:pt idx="24">
                  <c:v>16</c:v>
                </c:pt>
                <c:pt idx="25">
                  <c:v>10</c:v>
                </c:pt>
                <c:pt idx="26">
                  <c:v>10</c:v>
                </c:pt>
                <c:pt idx="27">
                  <c:v>2</c:v>
                </c:pt>
                <c:pt idx="28">
                  <c:v>16</c:v>
                </c:pt>
                <c:pt idx="29">
                  <c:v>5</c:v>
                </c:pt>
                <c:pt idx="30">
                  <c:v>8</c:v>
                </c:pt>
                <c:pt idx="31">
                  <c:v>2</c:v>
                </c:pt>
                <c:pt idx="32">
                  <c:v>6</c:v>
                </c:pt>
                <c:pt idx="33">
                  <c:v>5</c:v>
                </c:pt>
                <c:pt idx="34">
                  <c:v>1</c:v>
                </c:pt>
                <c:pt idx="35">
                  <c:v>5</c:v>
                </c:pt>
                <c:pt idx="36">
                  <c:v>3</c:v>
                </c:pt>
                <c:pt idx="37">
                  <c:v>0</c:v>
                </c:pt>
                <c:pt idx="38">
                  <c:v>2</c:v>
                </c:pt>
                <c:pt idx="3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B0E-4C23-8303-D663091BBBC5}"/>
            </c:ext>
          </c:extLst>
        </c:ser>
        <c:ser>
          <c:idx val="4"/>
          <c:order val="2"/>
          <c:tx>
            <c:strRef>
              <c:f>'Raw Data'!$D$3</c:f>
              <c:strCache>
                <c:ptCount val="1"/>
                <c:pt idx="0">
                  <c:v>RENEWALS</c:v>
                </c:pt>
              </c:strCache>
            </c:strRef>
          </c:tx>
          <c:spPr>
            <a:solidFill>
              <a:srgbClr val="EBBFB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[0]!TerminalValues</c:f>
              <c:strCache>
                <c:ptCount val="40"/>
                <c:pt idx="0">
                  <c:v>Ccl-Neillsville, city of</c:v>
                </c:pt>
                <c:pt idx="1">
                  <c:v>Cc-Pine Valley, twnshp of</c:v>
                </c:pt>
                <c:pt idx="2">
                  <c:v>Cc-Grant, twnshp of</c:v>
                </c:pt>
                <c:pt idx="3">
                  <c:v>Cc-Weston, twnshp of</c:v>
                </c:pt>
                <c:pt idx="4">
                  <c:v>Cc-York, twnshp of</c:v>
                </c:pt>
                <c:pt idx="5">
                  <c:v>Cc-Seif, twnshp of</c:v>
                </c:pt>
                <c:pt idx="6">
                  <c:v>Cc-Washburn, twnshp of</c:v>
                </c:pt>
                <c:pt idx="7">
                  <c:v>Cc-Levis, twnshp of</c:v>
                </c:pt>
                <c:pt idx="8">
                  <c:v>Cc-Hewett, twnshp of</c:v>
                </c:pt>
                <c:pt idx="9">
                  <c:v>Interlibrary Loan</c:v>
                </c:pt>
                <c:pt idx="10">
                  <c:v>Cc-Dewhurst, twnshp of</c:v>
                </c:pt>
                <c:pt idx="11">
                  <c:v>Cc-Lynn, twnshp of</c:v>
                </c:pt>
                <c:pt idx="12">
                  <c:v>Mcl-Spencer, village of</c:v>
                </c:pt>
                <c:pt idx="13">
                  <c:v>Cc-Mentor, twnshp of</c:v>
                </c:pt>
                <c:pt idx="14">
                  <c:v>Cc-Sherwood, twnshp of</c:v>
                </c:pt>
                <c:pt idx="15">
                  <c:v>Jac-Garfield, twnshp of</c:v>
                </c:pt>
                <c:pt idx="16">
                  <c:v>Ccl-Loyal, city of</c:v>
                </c:pt>
                <c:pt idx="17">
                  <c:v>Mcl-Hewitt, twnshp of</c:v>
                </c:pt>
                <c:pt idx="18">
                  <c:v>Ccl-Thorp, city of</c:v>
                </c:pt>
                <c:pt idx="19">
                  <c:v>Cc-Hendren, twnshp of</c:v>
                </c:pt>
                <c:pt idx="20">
                  <c:v>Ccl-Abbotsford, city of</c:v>
                </c:pt>
                <c:pt idx="21">
                  <c:v>Ccl-Greenwood, city of</c:v>
                </c:pt>
                <c:pt idx="22">
                  <c:v>Ccl-Owen, city of</c:v>
                </c:pt>
                <c:pt idx="23">
                  <c:v>Jac-Adams, twnshp of</c:v>
                </c:pt>
                <c:pt idx="24">
                  <c:v>Mcl-Weston, twnshp of</c:v>
                </c:pt>
                <c:pt idx="25">
                  <c:v>Jac-City Point, twnshp of</c:v>
                </c:pt>
                <c:pt idx="26">
                  <c:v>Cc-Fremont, twnshp of</c:v>
                </c:pt>
                <c:pt idx="27">
                  <c:v>Oc-Nokomis, twnshp of</c:v>
                </c:pt>
                <c:pt idx="28">
                  <c:v>Cc-Withee, twnshp of</c:v>
                </c:pt>
                <c:pt idx="29">
                  <c:v>Cc-Loyal, twnshp of</c:v>
                </c:pt>
                <c:pt idx="30">
                  <c:v>Cc-Mead, twnshp of</c:v>
                </c:pt>
                <c:pt idx="31">
                  <c:v>Eccl-Augusta, city of</c:v>
                </c:pt>
                <c:pt idx="32">
                  <c:v>Jac-Komensky, twnshp of</c:v>
                </c:pt>
                <c:pt idx="33">
                  <c:v>Cc-Eaton, twnshp of</c:v>
                </c:pt>
                <c:pt idx="34">
                  <c:v>Mcl-Rothschild, village of</c:v>
                </c:pt>
                <c:pt idx="35">
                  <c:v>Cc-Foster, twnshp of</c:v>
                </c:pt>
                <c:pt idx="36">
                  <c:v>Ccl-Withee, village of</c:v>
                </c:pt>
                <c:pt idx="37">
                  <c:v>Cc-Hixon, twnshp of</c:v>
                </c:pt>
                <c:pt idx="38">
                  <c:v>WI-Trempealeau County</c:v>
                </c:pt>
                <c:pt idx="39">
                  <c:v>Wcl-Marshfield, city</c:v>
                </c:pt>
              </c:strCache>
            </c:strRef>
          </c:cat>
          <c:val>
            <c:numRef>
              <c:f>[0]!RenewalValues</c:f>
              <c:numCache>
                <c:formatCode>0</c:formatCode>
                <c:ptCount val="40"/>
                <c:pt idx="0">
                  <c:v>2279</c:v>
                </c:pt>
                <c:pt idx="1">
                  <c:v>933</c:v>
                </c:pt>
                <c:pt idx="2">
                  <c:v>300</c:v>
                </c:pt>
                <c:pt idx="3">
                  <c:v>323</c:v>
                </c:pt>
                <c:pt idx="4">
                  <c:v>826</c:v>
                </c:pt>
                <c:pt idx="5">
                  <c:v>628</c:v>
                </c:pt>
                <c:pt idx="6">
                  <c:v>276</c:v>
                </c:pt>
                <c:pt idx="7">
                  <c:v>267</c:v>
                </c:pt>
                <c:pt idx="8">
                  <c:v>321</c:v>
                </c:pt>
                <c:pt idx="9">
                  <c:v>466</c:v>
                </c:pt>
                <c:pt idx="10">
                  <c:v>162</c:v>
                </c:pt>
                <c:pt idx="11">
                  <c:v>90</c:v>
                </c:pt>
                <c:pt idx="12">
                  <c:v>48</c:v>
                </c:pt>
                <c:pt idx="13">
                  <c:v>35</c:v>
                </c:pt>
                <c:pt idx="14">
                  <c:v>25</c:v>
                </c:pt>
                <c:pt idx="15">
                  <c:v>1</c:v>
                </c:pt>
                <c:pt idx="16">
                  <c:v>12</c:v>
                </c:pt>
                <c:pt idx="17">
                  <c:v>6</c:v>
                </c:pt>
                <c:pt idx="18">
                  <c:v>2</c:v>
                </c:pt>
                <c:pt idx="19">
                  <c:v>3</c:v>
                </c:pt>
                <c:pt idx="20">
                  <c:v>14</c:v>
                </c:pt>
                <c:pt idx="21">
                  <c:v>2</c:v>
                </c:pt>
                <c:pt idx="22">
                  <c:v>2</c:v>
                </c:pt>
                <c:pt idx="23">
                  <c:v>17</c:v>
                </c:pt>
                <c:pt idx="24">
                  <c:v>2</c:v>
                </c:pt>
                <c:pt idx="25">
                  <c:v>5</c:v>
                </c:pt>
                <c:pt idx="26">
                  <c:v>5</c:v>
                </c:pt>
                <c:pt idx="27">
                  <c:v>1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5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3</c:v>
                </c:pt>
                <c:pt idx="38">
                  <c:v>1</c:v>
                </c:pt>
                <c:pt idx="39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B0E-4C23-8303-D663091BBBC5}"/>
            </c:ext>
          </c:extLst>
        </c:ser>
        <c:ser>
          <c:idx val="1"/>
          <c:order val="3"/>
          <c:tx>
            <c:strRef>
              <c:f>'Raw Data'!$F$3</c:f>
              <c:strCache>
                <c:ptCount val="1"/>
                <c:pt idx="0">
                  <c:v>HOLDS</c:v>
                </c:pt>
              </c:strCache>
            </c:strRef>
          </c:tx>
          <c:spPr>
            <a:solidFill>
              <a:srgbClr val="E8B8D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[0]!TerminalValues</c:f>
              <c:strCache>
                <c:ptCount val="40"/>
                <c:pt idx="0">
                  <c:v>Ccl-Neillsville, city of</c:v>
                </c:pt>
                <c:pt idx="1">
                  <c:v>Cc-Pine Valley, twnshp of</c:v>
                </c:pt>
                <c:pt idx="2">
                  <c:v>Cc-Grant, twnshp of</c:v>
                </c:pt>
                <c:pt idx="3">
                  <c:v>Cc-Weston, twnshp of</c:v>
                </c:pt>
                <c:pt idx="4">
                  <c:v>Cc-York, twnshp of</c:v>
                </c:pt>
                <c:pt idx="5">
                  <c:v>Cc-Seif, twnshp of</c:v>
                </c:pt>
                <c:pt idx="6">
                  <c:v>Cc-Washburn, twnshp of</c:v>
                </c:pt>
                <c:pt idx="7">
                  <c:v>Cc-Levis, twnshp of</c:v>
                </c:pt>
                <c:pt idx="8">
                  <c:v>Cc-Hewett, twnshp of</c:v>
                </c:pt>
                <c:pt idx="9">
                  <c:v>Interlibrary Loan</c:v>
                </c:pt>
                <c:pt idx="10">
                  <c:v>Cc-Dewhurst, twnshp of</c:v>
                </c:pt>
                <c:pt idx="11">
                  <c:v>Cc-Lynn, twnshp of</c:v>
                </c:pt>
                <c:pt idx="12">
                  <c:v>Mcl-Spencer, village of</c:v>
                </c:pt>
                <c:pt idx="13">
                  <c:v>Cc-Mentor, twnshp of</c:v>
                </c:pt>
                <c:pt idx="14">
                  <c:v>Cc-Sherwood, twnshp of</c:v>
                </c:pt>
                <c:pt idx="15">
                  <c:v>Jac-Garfield, twnshp of</c:v>
                </c:pt>
                <c:pt idx="16">
                  <c:v>Ccl-Loyal, city of</c:v>
                </c:pt>
                <c:pt idx="17">
                  <c:v>Mcl-Hewitt, twnshp of</c:v>
                </c:pt>
                <c:pt idx="18">
                  <c:v>Ccl-Thorp, city of</c:v>
                </c:pt>
                <c:pt idx="19">
                  <c:v>Cc-Hendren, twnshp of</c:v>
                </c:pt>
                <c:pt idx="20">
                  <c:v>Ccl-Abbotsford, city of</c:v>
                </c:pt>
                <c:pt idx="21">
                  <c:v>Ccl-Greenwood, city of</c:v>
                </c:pt>
                <c:pt idx="22">
                  <c:v>Ccl-Owen, city of</c:v>
                </c:pt>
                <c:pt idx="23">
                  <c:v>Jac-Adams, twnshp of</c:v>
                </c:pt>
                <c:pt idx="24">
                  <c:v>Mcl-Weston, twnshp of</c:v>
                </c:pt>
                <c:pt idx="25">
                  <c:v>Jac-City Point, twnshp of</c:v>
                </c:pt>
                <c:pt idx="26">
                  <c:v>Cc-Fremont, twnshp of</c:v>
                </c:pt>
                <c:pt idx="27">
                  <c:v>Oc-Nokomis, twnshp of</c:v>
                </c:pt>
                <c:pt idx="28">
                  <c:v>Cc-Withee, twnshp of</c:v>
                </c:pt>
                <c:pt idx="29">
                  <c:v>Cc-Loyal, twnshp of</c:v>
                </c:pt>
                <c:pt idx="30">
                  <c:v>Cc-Mead, twnshp of</c:v>
                </c:pt>
                <c:pt idx="31">
                  <c:v>Eccl-Augusta, city of</c:v>
                </c:pt>
                <c:pt idx="32">
                  <c:v>Jac-Komensky, twnshp of</c:v>
                </c:pt>
                <c:pt idx="33">
                  <c:v>Cc-Eaton, twnshp of</c:v>
                </c:pt>
                <c:pt idx="34">
                  <c:v>Mcl-Rothschild, village of</c:v>
                </c:pt>
                <c:pt idx="35">
                  <c:v>Cc-Foster, twnshp of</c:v>
                </c:pt>
                <c:pt idx="36">
                  <c:v>Ccl-Withee, village of</c:v>
                </c:pt>
                <c:pt idx="37">
                  <c:v>Cc-Hixon, twnshp of</c:v>
                </c:pt>
                <c:pt idx="38">
                  <c:v>WI-Trempealeau County</c:v>
                </c:pt>
                <c:pt idx="39">
                  <c:v>Wcl-Marshfield, city</c:v>
                </c:pt>
              </c:strCache>
            </c:strRef>
          </c:cat>
          <c:val>
            <c:numRef>
              <c:f>[0]!HoldValues</c:f>
              <c:numCache>
                <c:formatCode>0</c:formatCode>
                <c:ptCount val="40"/>
                <c:pt idx="0">
                  <c:v>1150</c:v>
                </c:pt>
                <c:pt idx="1">
                  <c:v>131</c:v>
                </c:pt>
                <c:pt idx="2">
                  <c:v>102</c:v>
                </c:pt>
                <c:pt idx="3">
                  <c:v>144</c:v>
                </c:pt>
                <c:pt idx="4">
                  <c:v>18</c:v>
                </c:pt>
                <c:pt idx="5">
                  <c:v>48</c:v>
                </c:pt>
                <c:pt idx="6">
                  <c:v>20</c:v>
                </c:pt>
                <c:pt idx="7">
                  <c:v>31</c:v>
                </c:pt>
                <c:pt idx="8">
                  <c:v>47</c:v>
                </c:pt>
                <c:pt idx="9">
                  <c:v>0</c:v>
                </c:pt>
                <c:pt idx="10">
                  <c:v>19</c:v>
                </c:pt>
                <c:pt idx="11">
                  <c:v>11</c:v>
                </c:pt>
                <c:pt idx="12">
                  <c:v>5</c:v>
                </c:pt>
                <c:pt idx="13">
                  <c:v>14</c:v>
                </c:pt>
                <c:pt idx="14">
                  <c:v>11</c:v>
                </c:pt>
                <c:pt idx="15">
                  <c:v>0</c:v>
                </c:pt>
                <c:pt idx="16">
                  <c:v>5</c:v>
                </c:pt>
                <c:pt idx="17">
                  <c:v>3</c:v>
                </c:pt>
                <c:pt idx="18">
                  <c:v>0</c:v>
                </c:pt>
                <c:pt idx="19">
                  <c:v>2</c:v>
                </c:pt>
                <c:pt idx="20">
                  <c:v>0</c:v>
                </c:pt>
                <c:pt idx="21">
                  <c:v>2</c:v>
                </c:pt>
                <c:pt idx="22">
                  <c:v>2</c:v>
                </c:pt>
                <c:pt idx="23">
                  <c:v>0</c:v>
                </c:pt>
                <c:pt idx="24">
                  <c:v>0</c:v>
                </c:pt>
                <c:pt idx="25">
                  <c:v>9</c:v>
                </c:pt>
                <c:pt idx="26">
                  <c:v>4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1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B0E-4C23-8303-D663091BBBC5}"/>
            </c:ext>
          </c:extLst>
        </c:ser>
        <c:ser>
          <c:idx val="6"/>
          <c:order val="4"/>
          <c:tx>
            <c:strRef>
              <c:f>'Raw Data'!$G$3</c:f>
              <c:strCache>
                <c:ptCount val="1"/>
                <c:pt idx="0">
                  <c:v>Hl/RECLL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[0]!TerminalValues</c:f>
              <c:strCache>
                <c:ptCount val="40"/>
                <c:pt idx="0">
                  <c:v>Ccl-Neillsville, city of</c:v>
                </c:pt>
                <c:pt idx="1">
                  <c:v>Cc-Pine Valley, twnshp of</c:v>
                </c:pt>
                <c:pt idx="2">
                  <c:v>Cc-Grant, twnshp of</c:v>
                </c:pt>
                <c:pt idx="3">
                  <c:v>Cc-Weston, twnshp of</c:v>
                </c:pt>
                <c:pt idx="4">
                  <c:v>Cc-York, twnshp of</c:v>
                </c:pt>
                <c:pt idx="5">
                  <c:v>Cc-Seif, twnshp of</c:v>
                </c:pt>
                <c:pt idx="6">
                  <c:v>Cc-Washburn, twnshp of</c:v>
                </c:pt>
                <c:pt idx="7">
                  <c:v>Cc-Levis, twnshp of</c:v>
                </c:pt>
                <c:pt idx="8">
                  <c:v>Cc-Hewett, twnshp of</c:v>
                </c:pt>
                <c:pt idx="9">
                  <c:v>Interlibrary Loan</c:v>
                </c:pt>
                <c:pt idx="10">
                  <c:v>Cc-Dewhurst, twnshp of</c:v>
                </c:pt>
                <c:pt idx="11">
                  <c:v>Cc-Lynn, twnshp of</c:v>
                </c:pt>
                <c:pt idx="12">
                  <c:v>Mcl-Spencer, village of</c:v>
                </c:pt>
                <c:pt idx="13">
                  <c:v>Cc-Mentor, twnshp of</c:v>
                </c:pt>
                <c:pt idx="14">
                  <c:v>Cc-Sherwood, twnshp of</c:v>
                </c:pt>
                <c:pt idx="15">
                  <c:v>Jac-Garfield, twnshp of</c:v>
                </c:pt>
                <c:pt idx="16">
                  <c:v>Ccl-Loyal, city of</c:v>
                </c:pt>
                <c:pt idx="17">
                  <c:v>Mcl-Hewitt, twnshp of</c:v>
                </c:pt>
                <c:pt idx="18">
                  <c:v>Ccl-Thorp, city of</c:v>
                </c:pt>
                <c:pt idx="19">
                  <c:v>Cc-Hendren, twnshp of</c:v>
                </c:pt>
                <c:pt idx="20">
                  <c:v>Ccl-Abbotsford, city of</c:v>
                </c:pt>
                <c:pt idx="21">
                  <c:v>Ccl-Greenwood, city of</c:v>
                </c:pt>
                <c:pt idx="22">
                  <c:v>Ccl-Owen, city of</c:v>
                </c:pt>
                <c:pt idx="23">
                  <c:v>Jac-Adams, twnshp of</c:v>
                </c:pt>
                <c:pt idx="24">
                  <c:v>Mcl-Weston, twnshp of</c:v>
                </c:pt>
                <c:pt idx="25">
                  <c:v>Jac-City Point, twnshp of</c:v>
                </c:pt>
                <c:pt idx="26">
                  <c:v>Cc-Fremont, twnshp of</c:v>
                </c:pt>
                <c:pt idx="27">
                  <c:v>Oc-Nokomis, twnshp of</c:v>
                </c:pt>
                <c:pt idx="28">
                  <c:v>Cc-Withee, twnshp of</c:v>
                </c:pt>
                <c:pt idx="29">
                  <c:v>Cc-Loyal, twnshp of</c:v>
                </c:pt>
                <c:pt idx="30">
                  <c:v>Cc-Mead, twnshp of</c:v>
                </c:pt>
                <c:pt idx="31">
                  <c:v>Eccl-Augusta, city of</c:v>
                </c:pt>
                <c:pt idx="32">
                  <c:v>Jac-Komensky, twnshp of</c:v>
                </c:pt>
                <c:pt idx="33">
                  <c:v>Cc-Eaton, twnshp of</c:v>
                </c:pt>
                <c:pt idx="34">
                  <c:v>Mcl-Rothschild, village of</c:v>
                </c:pt>
                <c:pt idx="35">
                  <c:v>Cc-Foster, twnshp of</c:v>
                </c:pt>
                <c:pt idx="36">
                  <c:v>Ccl-Withee, village of</c:v>
                </c:pt>
                <c:pt idx="37">
                  <c:v>Cc-Hixon, twnshp of</c:v>
                </c:pt>
                <c:pt idx="38">
                  <c:v>WI-Trempealeau County</c:v>
                </c:pt>
                <c:pt idx="39">
                  <c:v>Wcl-Marshfield, city</c:v>
                </c:pt>
              </c:strCache>
            </c:strRef>
          </c:cat>
          <c:val>
            <c:numRef>
              <c:f>[0]!HoldNoRecallValues</c:f>
              <c:numCache>
                <c:formatCode>0</c:formatCode>
                <c:ptCount val="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B0E-4C23-8303-D663091BBB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173668992"/>
        <c:axId val="1"/>
      </c:barChart>
      <c:catAx>
        <c:axId val="1173668992"/>
        <c:scaling>
          <c:orientation val="minMax"/>
        </c:scaling>
        <c:delete val="0"/>
        <c:axPos val="l"/>
        <c:title>
          <c:tx>
            <c:strRef>
              <c:f>'Raw Data'!$A$3</c:f>
              <c:strCache>
                <c:ptCount val="1"/>
                <c:pt idx="0">
                  <c:v>PCODE4</c:v>
                </c:pt>
              </c:strCache>
            </c:strRef>
          </c:tx>
          <c:layout>
            <c:manualLayout>
              <c:xMode val="edge"/>
              <c:yMode val="edge"/>
              <c:x val="2.9386343993085567E-2"/>
              <c:y val="0.51340482573726542"/>
            </c:manualLayout>
          </c:layout>
          <c:overlay val="0"/>
          <c:spPr>
            <a:noFill/>
            <a:ln w="25400">
              <a:noFill/>
            </a:ln>
          </c:spPr>
          <c:txPr>
            <a:bodyPr/>
            <a:lstStyle/>
            <a:p>
              <a:pPr>
                <a:defRPr sz="1000" b="0" i="0" u="none" strike="noStrik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Transactions</a:t>
                </a:r>
              </a:p>
            </c:rich>
          </c:tx>
          <c:layout>
            <c:manualLayout>
              <c:xMode val="edge"/>
              <c:yMode val="edge"/>
              <c:x val="0.2506482281763181"/>
              <c:y val="0.1260053619302949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73668992"/>
        <c:crosses val="max"/>
        <c:crossBetween val="between"/>
      </c:valAx>
      <c:spPr>
        <a:solidFill>
          <a:srgbClr val="EAEAEA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36127917026793432"/>
          <c:y val="0.9530831099195709"/>
          <c:w val="0.49438202247191015"/>
          <c:h val="2.144772117962466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5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rotection>
    <c:chartObject val="0"/>
    <c:data val="0"/>
    <c:formatting val="0"/>
    <c:selection val="0"/>
    <c:userInterface val="0"/>
  </c:protection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Circulation Activity</a:t>
            </a:r>
          </a:p>
        </c:rich>
      </c:tx>
      <c:layout>
        <c:manualLayout>
          <c:xMode val="edge"/>
          <c:yMode val="edge"/>
          <c:x val="0.39530456852791879"/>
          <c:y val="1.957129543336439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928934010152284"/>
          <c:y val="0.18080149114631874"/>
          <c:w val="0.82550761421319796"/>
          <c:h val="0.72041006523765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'Raw Data'!$B$3</c:f>
              <c:strCache>
                <c:ptCount val="1"/>
                <c:pt idx="0">
                  <c:v>CHKOUTS</c:v>
                </c:pt>
              </c:strCache>
            </c:strRef>
          </c:tx>
          <c:spPr>
            <a:solidFill>
              <a:srgbClr val="F5E39E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#,##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'Raw Data'!$B$4</c:f>
              <c:numCache>
                <c:formatCode>0</c:formatCode>
                <c:ptCount val="1"/>
                <c:pt idx="0">
                  <c:v>19728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311-441F-BC4B-6872425D3D88}"/>
            </c:ext>
          </c:extLst>
        </c:ser>
        <c:ser>
          <c:idx val="2"/>
          <c:order val="1"/>
          <c:tx>
            <c:strRef>
              <c:f>'Raw Data'!$C$3</c:f>
              <c:strCache>
                <c:ptCount val="1"/>
                <c:pt idx="0">
                  <c:v>CHKINS</c:v>
                </c:pt>
              </c:strCache>
            </c:strRef>
          </c:tx>
          <c:spPr>
            <a:solidFill>
              <a:srgbClr val="FCCFA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#,##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'Raw Data'!$C$4</c:f>
              <c:numCache>
                <c:formatCode>0</c:formatCode>
                <c:ptCount val="1"/>
                <c:pt idx="0">
                  <c:v>19588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311-441F-BC4B-6872425D3D88}"/>
            </c:ext>
          </c:extLst>
        </c:ser>
        <c:ser>
          <c:idx val="3"/>
          <c:order val="2"/>
          <c:tx>
            <c:strRef>
              <c:f>'Raw Data'!$D$3</c:f>
              <c:strCache>
                <c:ptCount val="1"/>
                <c:pt idx="0">
                  <c:v>RENEWALS</c:v>
                </c:pt>
              </c:strCache>
            </c:strRef>
          </c:tx>
          <c:spPr>
            <a:solidFill>
              <a:srgbClr val="EBBFB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#,##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'Raw Data'!$D$4</c:f>
              <c:numCache>
                <c:formatCode>0</c:formatCode>
                <c:ptCount val="1"/>
                <c:pt idx="0">
                  <c:v>7062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311-441F-BC4B-6872425D3D88}"/>
            </c:ext>
          </c:extLst>
        </c:ser>
        <c:ser>
          <c:idx val="5"/>
          <c:order val="3"/>
          <c:tx>
            <c:strRef>
              <c:f>'Raw Data'!$F$3</c:f>
              <c:strCache>
                <c:ptCount val="1"/>
                <c:pt idx="0">
                  <c:v>HOLDS</c:v>
                </c:pt>
              </c:strCache>
            </c:strRef>
          </c:tx>
          <c:spPr>
            <a:solidFill>
              <a:srgbClr val="FFB3B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#,##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'Raw Data'!$F$4</c:f>
              <c:numCache>
                <c:formatCode>0</c:formatCode>
                <c:ptCount val="1"/>
                <c:pt idx="0">
                  <c:v>1785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311-441F-BC4B-6872425D3D88}"/>
            </c:ext>
          </c:extLst>
        </c:ser>
        <c:ser>
          <c:idx val="6"/>
          <c:order val="4"/>
          <c:tx>
            <c:strRef>
              <c:f>'Raw Data'!$G$3</c:f>
              <c:strCache>
                <c:ptCount val="1"/>
                <c:pt idx="0">
                  <c:v>Hl/RECLL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#,##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'Raw Data'!$G$4</c:f>
              <c:numCache>
                <c:formatCode>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311-441F-BC4B-6872425D3D8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50"/>
        <c:axId val="1173659424"/>
        <c:axId val="1"/>
      </c:barChart>
      <c:catAx>
        <c:axId val="1173659424"/>
        <c:scaling>
          <c:orientation val="minMax"/>
        </c:scaling>
        <c:delete val="1"/>
        <c:axPos val="b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Transactions</a:t>
                </a:r>
              </a:p>
            </c:rich>
          </c:tx>
          <c:layout>
            <c:manualLayout>
              <c:xMode val="edge"/>
              <c:yMode val="edge"/>
              <c:x val="2.9187817258883249E-2"/>
              <c:y val="0.4529356943150046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73659424"/>
        <c:crosses val="autoZero"/>
        <c:crossBetween val="between"/>
      </c:valAx>
      <c:spPr>
        <a:solidFill>
          <a:srgbClr val="EAEAEA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31916243654822335"/>
          <c:y val="0.92730661696178951"/>
          <c:w val="0.3629441624365482"/>
          <c:h val="2.982292637465051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5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100-000000000000}">
  <sheetPr/>
  <sheetViews>
    <sheetView workbookViewId="0"/>
  </sheetViews>
  <sheetProtection content="1" objects="1"/>
  <pageMargins left="0.75" right="0.75" top="1" bottom="1" header="0.5" footer="0.5"/>
  <pageSetup orientation="portrait" horizontalDpi="1200" verticalDpi="1200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200-000000000000}">
  <sheetPr/>
  <sheetViews>
    <sheetView workbookViewId="0"/>
  </sheetViews>
  <sheetProtection content="1" objects="1"/>
  <pageMargins left="0.75" right="0.75" top="1" bottom="1" header="0.5" footer="0.5"/>
  <pageSetup orientation="landscape" horizontalDpi="1200" verticalDpi="1200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4897967" cy="6316133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4B053BC-377D-8A19-CBA0-45E0A43E0DF9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0.80825</cdr:x>
      <cdr:y>0.079</cdr:y>
    </cdr:from>
    <cdr:to>
      <cdr:x>0.82025</cdr:x>
      <cdr:y>0.10375</cdr:y>
    </cdr:to>
    <cdr:sp macro="" textlink="">
      <cdr:nvSpPr>
        <cdr:cNvPr id="2050" name="Text Box 2">
          <a:extLst xmlns:a="http://schemas.openxmlformats.org/drawingml/2006/main">
            <a:ext uri="{FF2B5EF4-FFF2-40B4-BE49-F238E27FC236}">
              <a16:creationId xmlns:a16="http://schemas.microsoft.com/office/drawing/2014/main" id="{E03D7D0B-EA54-0D99-A555-7B6EE83B4D34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9862" y="641539"/>
          <a:ext cx="75569" cy="20098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</cdr:sp>
  </cdr:relSizeAnchor>
  <cdr:relSizeAnchor xmlns:cdr="http://schemas.openxmlformats.org/drawingml/2006/chartDrawing">
    <cdr:from>
      <cdr:x>0.09425</cdr:x>
      <cdr:y>0.06275</cdr:y>
    </cdr:from>
    <cdr:to>
      <cdr:x>0.963</cdr:x>
      <cdr:y>0.0875</cdr:y>
    </cdr:to>
    <cdr:sp macro="" textlink="'Raw Data'!$A$2">
      <cdr:nvSpPr>
        <cdr:cNvPr id="2051" name="Text Box 3">
          <a:extLst xmlns:a="http://schemas.openxmlformats.org/drawingml/2006/main">
            <a:ext uri="{FF2B5EF4-FFF2-40B4-BE49-F238E27FC236}">
              <a16:creationId xmlns:a16="http://schemas.microsoft.com/office/drawing/2014/main" id="{0EE0D67D-14AC-727E-4535-656D7BD155D5}"/>
            </a:ext>
          </a:extLst>
        </cdr:cNvPr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593529" y="509577"/>
          <a:ext cx="5470854" cy="20098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18288" tIns="0" rIns="0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fld id="{EDC1587E-772E-4E08-8019-CBE1593A220F}" type="TxLink">
            <a:rPr lang="en-US"/>
            <a:pPr algn="ctr" rtl="0">
              <a:defRPr sz="1000"/>
            </a:pPr>
            <a:t>330</a:t>
          </a:fld>
          <a:endParaRPr lang="en-US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6671733" cy="4542367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B3AA440-7651-6D0B-79A7-78AA50D251B2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0.06925</cdr:x>
      <cdr:y>0.07075</cdr:y>
    </cdr:from>
    <cdr:to>
      <cdr:x>0.93725</cdr:x>
      <cdr:y>0.10525</cdr:y>
    </cdr:to>
    <cdr:sp macro="" textlink="'Raw Data'!$A$2">
      <cdr:nvSpPr>
        <cdr:cNvPr id="28673" name="Text Box 1">
          <a:extLst xmlns:a="http://schemas.openxmlformats.org/drawingml/2006/main">
            <a:ext uri="{FF2B5EF4-FFF2-40B4-BE49-F238E27FC236}">
              <a16:creationId xmlns:a16="http://schemas.microsoft.com/office/drawing/2014/main" id="{931C56A3-5889-1BEC-3E3C-EABC88009AEF}"/>
            </a:ext>
          </a:extLst>
        </cdr:cNvPr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594023" y="413193"/>
          <a:ext cx="7445654" cy="20148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18288" tIns="0" rIns="0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fld id="{D55B3FDE-5AB1-4C5F-A773-EA61D8EA204F}" type="TxLink">
            <a:rPr lang="en-US"/>
            <a:pPr algn="ctr" rtl="0">
              <a:defRPr sz="1000"/>
            </a:pPr>
            <a:t>330</a:t>
          </a:fld>
          <a:endParaRPr lang="en-US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IU56"/>
  <sheetViews>
    <sheetView tabSelected="1" topLeftCell="A24" zoomScaleNormal="100" workbookViewId="0">
      <selection activeCell="G17" sqref="G17"/>
    </sheetView>
  </sheetViews>
  <sheetFormatPr defaultRowHeight="15" x14ac:dyDescent="0.2"/>
  <cols>
    <col min="1" max="1" width="12.77734375" style="2" bestFit="1" customWidth="1"/>
    <col min="2" max="5" width="8.77734375" style="8" bestFit="1" customWidth="1"/>
    <col min="6" max="6" width="23.77734375" style="8" customWidth="1"/>
    <col min="7" max="7" width="8.77734375" style="66" bestFit="1" customWidth="1"/>
    <col min="8" max="8" width="8.77734375" style="9" bestFit="1" customWidth="1"/>
    <col min="9" max="255" width="8.88671875" style="1" bestFit="1" customWidth="1"/>
  </cols>
  <sheetData>
    <row r="1" spans="1:9" s="3" customFormat="1" ht="36" customHeight="1" x14ac:dyDescent="0.4">
      <c r="A1" s="72" t="s">
        <v>0</v>
      </c>
      <c r="B1" s="73"/>
      <c r="C1" s="73"/>
      <c r="D1" s="73"/>
      <c r="E1" s="73"/>
      <c r="F1" s="73"/>
      <c r="G1" s="73"/>
      <c r="H1" s="73"/>
    </row>
    <row r="2" spans="1:9" s="10" customFormat="1" ht="26.25" customHeight="1" x14ac:dyDescent="0.2">
      <c r="A2" s="74">
        <v>330</v>
      </c>
      <c r="B2" s="75"/>
      <c r="C2" s="75"/>
      <c r="D2" s="75"/>
      <c r="E2" s="75"/>
      <c r="F2" s="75"/>
      <c r="G2" s="75"/>
      <c r="H2" s="75"/>
    </row>
    <row r="3" spans="1:9" s="4" customFormat="1" ht="36" customHeight="1" x14ac:dyDescent="0.25">
      <c r="A3" s="2" t="s">
        <v>1</v>
      </c>
      <c r="B3" s="8" t="s">
        <v>2</v>
      </c>
      <c r="C3" s="8" t="s">
        <v>4</v>
      </c>
      <c r="D3" s="8" t="s">
        <v>5</v>
      </c>
      <c r="E3" s="8"/>
      <c r="F3" s="11" t="s">
        <v>113</v>
      </c>
      <c r="G3" s="56"/>
      <c r="H3" s="12">
        <f>D56</f>
        <v>26790</v>
      </c>
      <c r="I3" s="13" t="s">
        <v>82</v>
      </c>
    </row>
    <row r="4" spans="1:9" ht="15.75" x14ac:dyDescent="0.2">
      <c r="A4" s="39" t="s">
        <v>10</v>
      </c>
      <c r="B4" s="40">
        <v>36</v>
      </c>
      <c r="C4" s="40">
        <v>14</v>
      </c>
      <c r="D4" s="40">
        <v>50</v>
      </c>
      <c r="F4" s="14" t="s">
        <v>83</v>
      </c>
      <c r="G4" s="57"/>
      <c r="H4" s="15">
        <f>-D21</f>
        <v>-9602</v>
      </c>
      <c r="I4" s="16" t="s">
        <v>84</v>
      </c>
    </row>
    <row r="5" spans="1:9" ht="15.75" x14ac:dyDescent="0.2">
      <c r="A5" s="39" t="s">
        <v>12</v>
      </c>
      <c r="B5" s="40">
        <v>0</v>
      </c>
      <c r="C5" s="40">
        <v>0</v>
      </c>
      <c r="D5" s="40">
        <v>0</v>
      </c>
      <c r="F5" s="14" t="s">
        <v>85</v>
      </c>
      <c r="G5" s="57"/>
      <c r="H5" s="15">
        <v>0</v>
      </c>
      <c r="I5" s="16" t="s">
        <v>86</v>
      </c>
    </row>
    <row r="6" spans="1:9" ht="15.75" x14ac:dyDescent="0.2">
      <c r="A6" s="49" t="s">
        <v>14</v>
      </c>
      <c r="B6" s="50">
        <v>406</v>
      </c>
      <c r="C6" s="50">
        <v>162</v>
      </c>
      <c r="D6" s="50">
        <v>568</v>
      </c>
      <c r="F6" s="14"/>
      <c r="G6" s="57"/>
      <c r="H6" s="15">
        <f>-D50</f>
        <v>-899</v>
      </c>
      <c r="I6" s="16" t="s">
        <v>87</v>
      </c>
    </row>
    <row r="7" spans="1:9" ht="15.75" x14ac:dyDescent="0.2">
      <c r="A7" s="49" t="s">
        <v>16</v>
      </c>
      <c r="B7" s="50">
        <v>5</v>
      </c>
      <c r="C7" s="50">
        <v>0</v>
      </c>
      <c r="D7" s="50">
        <v>5</v>
      </c>
      <c r="F7" s="14"/>
      <c r="G7" s="57"/>
      <c r="H7" s="15">
        <v>0</v>
      </c>
      <c r="I7" s="16" t="s">
        <v>88</v>
      </c>
    </row>
    <row r="8" spans="1:9" x14ac:dyDescent="0.2">
      <c r="A8" s="49" t="s">
        <v>17</v>
      </c>
      <c r="B8" s="50">
        <v>1</v>
      </c>
      <c r="C8" s="50">
        <v>0</v>
      </c>
      <c r="D8" s="50">
        <v>1</v>
      </c>
      <c r="F8" s="17"/>
      <c r="G8" s="58"/>
      <c r="H8" s="18">
        <f>SUM(H3:H7)</f>
        <v>16289</v>
      </c>
      <c r="I8" s="19"/>
    </row>
    <row r="9" spans="1:9" ht="15.75" x14ac:dyDescent="0.2">
      <c r="A9" s="49" t="s">
        <v>18</v>
      </c>
      <c r="B9" s="50">
        <v>11</v>
      </c>
      <c r="C9" s="50">
        <v>5</v>
      </c>
      <c r="D9" s="50">
        <v>16</v>
      </c>
      <c r="F9" s="76" t="s">
        <v>89</v>
      </c>
      <c r="G9" s="77"/>
      <c r="H9" s="15"/>
      <c r="I9" s="19"/>
    </row>
    <row r="10" spans="1:9" x14ac:dyDescent="0.2">
      <c r="A10" s="49" t="s">
        <v>20</v>
      </c>
      <c r="B10" s="50">
        <v>1659</v>
      </c>
      <c r="C10" s="50">
        <v>300</v>
      </c>
      <c r="D10" s="50">
        <v>1959</v>
      </c>
      <c r="F10" s="20" t="s">
        <v>90</v>
      </c>
      <c r="G10" s="59">
        <f>SUM(D4:D5,D11,D16,D22,D26,D30)</f>
        <v>250</v>
      </c>
      <c r="H10" s="21"/>
      <c r="I10" s="19"/>
    </row>
    <row r="11" spans="1:9" x14ac:dyDescent="0.2">
      <c r="A11" s="39" t="s">
        <v>22</v>
      </c>
      <c r="B11" s="40">
        <v>38</v>
      </c>
      <c r="C11" s="40">
        <v>2</v>
      </c>
      <c r="D11" s="40">
        <v>40</v>
      </c>
      <c r="F11" s="22" t="s">
        <v>91</v>
      </c>
      <c r="G11" s="38">
        <f>SUM(D6:D10,D12:D15,D17:D20,D23:D25,D27:D29,D31)</f>
        <v>15599</v>
      </c>
      <c r="H11" s="19"/>
      <c r="I11" s="67"/>
    </row>
    <row r="12" spans="1:9" x14ac:dyDescent="0.2">
      <c r="A12" s="49" t="s">
        <v>23</v>
      </c>
      <c r="B12" s="50">
        <v>36</v>
      </c>
      <c r="C12" s="50">
        <v>3</v>
      </c>
      <c r="D12" s="50">
        <v>39</v>
      </c>
      <c r="F12" s="23" t="s">
        <v>92</v>
      </c>
      <c r="G12" s="60">
        <f>SUM(G10:G11)</f>
        <v>15849</v>
      </c>
      <c r="H12" s="19"/>
      <c r="I12" s="19"/>
    </row>
    <row r="13" spans="1:9" x14ac:dyDescent="0.2">
      <c r="A13" s="49" t="s">
        <v>24</v>
      </c>
      <c r="B13" s="50">
        <v>492</v>
      </c>
      <c r="C13" s="50">
        <v>321</v>
      </c>
      <c r="D13" s="50">
        <v>813</v>
      </c>
      <c r="F13" s="17"/>
      <c r="G13" s="58"/>
      <c r="H13" s="19"/>
      <c r="I13" s="19"/>
    </row>
    <row r="14" spans="1:9" x14ac:dyDescent="0.2">
      <c r="A14" s="49" t="s">
        <v>26</v>
      </c>
      <c r="B14" s="50">
        <v>2</v>
      </c>
      <c r="C14" s="50">
        <v>3</v>
      </c>
      <c r="D14" s="50">
        <v>5</v>
      </c>
      <c r="F14" s="17"/>
      <c r="G14" s="58"/>
      <c r="H14" s="19"/>
      <c r="I14" s="19"/>
    </row>
    <row r="15" spans="1:9" ht="15.75" x14ac:dyDescent="0.2">
      <c r="A15" s="49" t="s">
        <v>27</v>
      </c>
      <c r="B15" s="50">
        <v>578</v>
      </c>
      <c r="C15" s="50">
        <v>267</v>
      </c>
      <c r="D15" s="50">
        <v>845</v>
      </c>
      <c r="F15" s="78" t="s">
        <v>93</v>
      </c>
      <c r="G15" s="79"/>
      <c r="H15" s="16" t="s">
        <v>94</v>
      </c>
      <c r="I15" s="24" t="s">
        <v>114</v>
      </c>
    </row>
    <row r="16" spans="1:9" x14ac:dyDescent="0.2">
      <c r="A16" s="39" t="s">
        <v>29</v>
      </c>
      <c r="B16" s="40">
        <v>57</v>
      </c>
      <c r="C16" s="40">
        <v>12</v>
      </c>
      <c r="D16" s="40">
        <v>69</v>
      </c>
      <c r="F16" s="20" t="s">
        <v>90</v>
      </c>
      <c r="G16" s="59">
        <f>SUM(D32,D34:D40,D42)</f>
        <v>271</v>
      </c>
      <c r="H16" s="19"/>
      <c r="I16" s="25"/>
    </row>
    <row r="17" spans="1:9" x14ac:dyDescent="0.2">
      <c r="A17" s="49" t="s">
        <v>31</v>
      </c>
      <c r="B17" s="50">
        <v>11</v>
      </c>
      <c r="C17" s="50">
        <v>0</v>
      </c>
      <c r="D17" s="50">
        <v>11</v>
      </c>
      <c r="F17" s="22" t="s">
        <v>91</v>
      </c>
      <c r="G17" s="38">
        <f>SUM(D33,D41,D43:D45)</f>
        <v>25</v>
      </c>
      <c r="H17" s="16" t="s">
        <v>95</v>
      </c>
      <c r="I17" s="24">
        <f>SUM(D32)</f>
        <v>0</v>
      </c>
    </row>
    <row r="18" spans="1:9" x14ac:dyDescent="0.2">
      <c r="A18" s="49" t="s">
        <v>32</v>
      </c>
      <c r="B18" s="50">
        <v>286</v>
      </c>
      <c r="C18" s="50">
        <v>90</v>
      </c>
      <c r="D18" s="50">
        <v>376</v>
      </c>
      <c r="F18" s="26" t="s">
        <v>92</v>
      </c>
      <c r="G18" s="61">
        <f>SUM(G16:G17)</f>
        <v>296</v>
      </c>
      <c r="H18" s="19"/>
      <c r="I18" s="25"/>
    </row>
    <row r="19" spans="1:9" x14ac:dyDescent="0.2">
      <c r="A19" s="49" t="s">
        <v>34</v>
      </c>
      <c r="B19" s="50">
        <v>8</v>
      </c>
      <c r="C19" s="50">
        <v>0</v>
      </c>
      <c r="D19" s="50">
        <v>8</v>
      </c>
      <c r="F19" s="17"/>
      <c r="G19" s="58"/>
      <c r="H19" s="16" t="s">
        <v>96</v>
      </c>
      <c r="I19" s="24">
        <f>SUM(D33)</f>
        <v>0</v>
      </c>
    </row>
    <row r="20" spans="1:9" x14ac:dyDescent="0.2">
      <c r="A20" s="49" t="s">
        <v>35</v>
      </c>
      <c r="B20" s="50">
        <v>116</v>
      </c>
      <c r="C20" s="50">
        <v>35</v>
      </c>
      <c r="D20" s="50">
        <v>151</v>
      </c>
      <c r="F20" s="17"/>
      <c r="G20" s="58"/>
      <c r="H20" s="19"/>
      <c r="I20" s="25"/>
    </row>
    <row r="21" spans="1:9" ht="15.75" x14ac:dyDescent="0.2">
      <c r="A21" s="2" t="s">
        <v>37</v>
      </c>
      <c r="B21" s="8">
        <v>7323</v>
      </c>
      <c r="C21" s="8">
        <v>2279</v>
      </c>
      <c r="D21" s="8">
        <v>9602</v>
      </c>
      <c r="F21" s="80" t="s">
        <v>97</v>
      </c>
      <c r="G21" s="81"/>
      <c r="H21" s="16" t="s">
        <v>98</v>
      </c>
      <c r="I21" s="24">
        <f>SUM(D34:D40)</f>
        <v>270</v>
      </c>
    </row>
    <row r="22" spans="1:9" x14ac:dyDescent="0.2">
      <c r="A22" s="39" t="s">
        <v>39</v>
      </c>
      <c r="B22" s="40">
        <v>30</v>
      </c>
      <c r="C22" s="40">
        <v>2</v>
      </c>
      <c r="D22" s="40">
        <v>32</v>
      </c>
      <c r="F22" s="20" t="s">
        <v>90</v>
      </c>
      <c r="G22" s="59">
        <f>SUM(D48,D51)</f>
        <v>15</v>
      </c>
      <c r="H22" s="19"/>
      <c r="I22" s="25"/>
    </row>
    <row r="23" spans="1:9" x14ac:dyDescent="0.2">
      <c r="A23" s="49" t="s">
        <v>40</v>
      </c>
      <c r="B23" s="50">
        <v>3409</v>
      </c>
      <c r="C23" s="50">
        <v>933</v>
      </c>
      <c r="D23" s="50">
        <v>4342</v>
      </c>
      <c r="F23" s="22" t="s">
        <v>91</v>
      </c>
      <c r="G23" s="38">
        <f>SUM(D52:D55)</f>
        <v>123</v>
      </c>
      <c r="H23" s="16" t="s">
        <v>99</v>
      </c>
      <c r="I23" s="24">
        <f>SUM(D41:D43)</f>
        <v>26</v>
      </c>
    </row>
    <row r="24" spans="1:9" x14ac:dyDescent="0.2">
      <c r="A24" s="49" t="s">
        <v>42</v>
      </c>
      <c r="B24" s="50">
        <v>1058</v>
      </c>
      <c r="C24" s="50">
        <v>628</v>
      </c>
      <c r="D24" s="50">
        <v>1686</v>
      </c>
      <c r="F24" s="27" t="s">
        <v>92</v>
      </c>
      <c r="G24" s="62">
        <f>SUM(G22:G23)</f>
        <v>138</v>
      </c>
      <c r="H24" s="19"/>
      <c r="I24" s="25"/>
    </row>
    <row r="25" spans="1:9" x14ac:dyDescent="0.2">
      <c r="A25" s="49" t="s">
        <v>44</v>
      </c>
      <c r="B25" s="50">
        <v>67</v>
      </c>
      <c r="C25" s="50">
        <v>25</v>
      </c>
      <c r="D25" s="50">
        <v>92</v>
      </c>
      <c r="F25" s="17"/>
      <c r="G25" s="58"/>
      <c r="H25" s="16" t="s">
        <v>100</v>
      </c>
      <c r="I25" s="28">
        <f>SUM(D44:D45)</f>
        <v>0</v>
      </c>
    </row>
    <row r="26" spans="1:9" x14ac:dyDescent="0.2">
      <c r="A26" s="39" t="s">
        <v>46</v>
      </c>
      <c r="B26" s="40">
        <v>54</v>
      </c>
      <c r="C26" s="40">
        <v>2</v>
      </c>
      <c r="D26" s="40">
        <v>56</v>
      </c>
      <c r="F26" s="17"/>
      <c r="G26" s="58"/>
      <c r="H26" s="19"/>
      <c r="I26" s="25"/>
    </row>
    <row r="27" spans="1:9" ht="15.75" x14ac:dyDescent="0.2">
      <c r="A27" s="49" t="s">
        <v>47</v>
      </c>
      <c r="B27" s="50">
        <v>1581</v>
      </c>
      <c r="C27" s="50">
        <v>323</v>
      </c>
      <c r="D27" s="50">
        <v>1904</v>
      </c>
      <c r="F27" s="68" t="s">
        <v>101</v>
      </c>
      <c r="G27" s="69"/>
      <c r="H27" s="19"/>
      <c r="I27" s="29">
        <f>SUM(I15,I17,I19,I21,I23,I25)</f>
        <v>296</v>
      </c>
    </row>
    <row r="28" spans="1:9" x14ac:dyDescent="0.2">
      <c r="A28" s="49" t="s">
        <v>49</v>
      </c>
      <c r="B28" s="50">
        <v>5</v>
      </c>
      <c r="C28" s="50">
        <v>0</v>
      </c>
      <c r="D28" s="50">
        <v>5</v>
      </c>
      <c r="F28" s="20" t="s">
        <v>92</v>
      </c>
      <c r="G28" s="59">
        <f>SUM(D46:D47)</f>
        <v>5</v>
      </c>
      <c r="H28" s="19"/>
      <c r="I28" s="19"/>
    </row>
    <row r="29" spans="1:9" x14ac:dyDescent="0.2">
      <c r="A29" s="49" t="s">
        <v>50</v>
      </c>
      <c r="B29" s="50">
        <v>672</v>
      </c>
      <c r="C29" s="50">
        <v>276</v>
      </c>
      <c r="D29" s="50">
        <v>948</v>
      </c>
      <c r="F29" s="30"/>
      <c r="G29" s="58"/>
      <c r="H29" s="19"/>
      <c r="I29" s="19"/>
    </row>
    <row r="30" spans="1:9" x14ac:dyDescent="0.2">
      <c r="A30" s="39" t="s">
        <v>52</v>
      </c>
      <c r="B30" s="40">
        <v>3</v>
      </c>
      <c r="C30" s="40">
        <v>0</v>
      </c>
      <c r="D30" s="40">
        <v>3</v>
      </c>
      <c r="F30" s="17"/>
      <c r="G30" s="58"/>
      <c r="H30" s="19"/>
      <c r="I30" s="19"/>
    </row>
    <row r="31" spans="1:9" ht="15.75" x14ac:dyDescent="0.2">
      <c r="A31" s="49" t="s">
        <v>53</v>
      </c>
      <c r="B31" s="50">
        <v>999</v>
      </c>
      <c r="C31" s="50">
        <v>826</v>
      </c>
      <c r="D31" s="50">
        <v>1825</v>
      </c>
      <c r="F31" s="70" t="s">
        <v>102</v>
      </c>
      <c r="G31" s="71"/>
      <c r="H31" s="19"/>
      <c r="I31" s="19"/>
    </row>
    <row r="32" spans="1:9" x14ac:dyDescent="0.2">
      <c r="A32" s="41" t="s">
        <v>55</v>
      </c>
      <c r="B32" s="42">
        <v>0</v>
      </c>
      <c r="C32" s="42">
        <v>0</v>
      </c>
      <c r="D32" s="42">
        <v>0</v>
      </c>
      <c r="F32" s="20" t="s">
        <v>92</v>
      </c>
      <c r="G32" s="59">
        <f>SUM(D49)</f>
        <v>1</v>
      </c>
      <c r="H32" s="16"/>
      <c r="I32" s="19"/>
    </row>
    <row r="33" spans="1:9" x14ac:dyDescent="0.2">
      <c r="A33" s="51" t="s">
        <v>56</v>
      </c>
      <c r="B33" s="52">
        <v>0</v>
      </c>
      <c r="C33" s="52">
        <v>0</v>
      </c>
      <c r="D33" s="52">
        <v>0</v>
      </c>
      <c r="F33" s="17"/>
      <c r="G33" s="63"/>
      <c r="H33" s="19"/>
      <c r="I33"/>
    </row>
    <row r="34" spans="1:9" x14ac:dyDescent="0.2">
      <c r="A34" s="41" t="s">
        <v>57</v>
      </c>
      <c r="B34" s="42">
        <v>2</v>
      </c>
      <c r="C34" s="42">
        <v>0</v>
      </c>
      <c r="D34" s="42">
        <v>2</v>
      </c>
      <c r="F34" s="17"/>
      <c r="G34" s="64">
        <f>SUM(G12,G18,G24,G28,G32)</f>
        <v>16289</v>
      </c>
      <c r="H34" s="19"/>
      <c r="I34"/>
    </row>
    <row r="35" spans="1:9" x14ac:dyDescent="0.2">
      <c r="A35" s="41" t="s">
        <v>58</v>
      </c>
      <c r="B35" s="42">
        <v>53</v>
      </c>
      <c r="C35" s="42">
        <v>6</v>
      </c>
      <c r="D35" s="42">
        <v>59</v>
      </c>
      <c r="F35"/>
      <c r="G35" s="65"/>
      <c r="H35" s="19"/>
      <c r="I35"/>
    </row>
    <row r="36" spans="1:9" x14ac:dyDescent="0.2">
      <c r="A36" s="41" t="s">
        <v>59</v>
      </c>
      <c r="B36" s="42">
        <v>8</v>
      </c>
      <c r="C36" s="42">
        <v>0</v>
      </c>
      <c r="D36" s="42">
        <v>8</v>
      </c>
      <c r="F36"/>
      <c r="G36" s="65"/>
      <c r="H36" s="19"/>
      <c r="I36"/>
    </row>
    <row r="37" spans="1:9" x14ac:dyDescent="0.2">
      <c r="A37" s="41" t="s">
        <v>60</v>
      </c>
      <c r="B37" s="42">
        <v>0</v>
      </c>
      <c r="C37" s="42">
        <v>0</v>
      </c>
      <c r="D37" s="42">
        <v>0</v>
      </c>
      <c r="F37" s="20" t="s">
        <v>103</v>
      </c>
      <c r="G37" s="31"/>
      <c r="H37" s="32"/>
      <c r="I37"/>
    </row>
    <row r="38" spans="1:9" x14ac:dyDescent="0.2">
      <c r="A38" s="41" t="s">
        <v>61</v>
      </c>
      <c r="B38" s="42">
        <v>132</v>
      </c>
      <c r="C38" s="42">
        <v>48</v>
      </c>
      <c r="D38" s="42">
        <v>180</v>
      </c>
      <c r="F38" s="20" t="s">
        <v>104</v>
      </c>
      <c r="G38" s="31"/>
      <c r="H38" s="32"/>
      <c r="I38"/>
    </row>
    <row r="39" spans="1:9" x14ac:dyDescent="0.2">
      <c r="A39" s="41" t="s">
        <v>63</v>
      </c>
      <c r="B39" s="42">
        <v>1</v>
      </c>
      <c r="C39" s="42">
        <v>0</v>
      </c>
      <c r="D39" s="42">
        <v>1</v>
      </c>
      <c r="F39" s="20"/>
      <c r="G39" s="31"/>
      <c r="H39" s="32"/>
      <c r="I39"/>
    </row>
    <row r="40" spans="1:9" x14ac:dyDescent="0.2">
      <c r="A40" s="41" t="s">
        <v>64</v>
      </c>
      <c r="B40" s="42">
        <v>18</v>
      </c>
      <c r="C40" s="42">
        <v>2</v>
      </c>
      <c r="D40" s="42">
        <v>20</v>
      </c>
      <c r="F40" s="33" t="s">
        <v>89</v>
      </c>
      <c r="G40" s="34" t="s">
        <v>105</v>
      </c>
      <c r="H40" s="32"/>
      <c r="I40"/>
    </row>
    <row r="41" spans="1:9" x14ac:dyDescent="0.2">
      <c r="A41" s="51" t="s">
        <v>65</v>
      </c>
      <c r="B41" s="52">
        <v>24</v>
      </c>
      <c r="C41" s="52">
        <v>1</v>
      </c>
      <c r="D41" s="52">
        <v>25</v>
      </c>
      <c r="F41" s="27" t="s">
        <v>106</v>
      </c>
      <c r="G41" s="35" t="s">
        <v>115</v>
      </c>
      <c r="H41" s="32"/>
      <c r="I41"/>
    </row>
    <row r="42" spans="1:9" x14ac:dyDescent="0.2">
      <c r="A42" s="41" t="s">
        <v>66</v>
      </c>
      <c r="B42" s="42">
        <v>0</v>
      </c>
      <c r="C42" s="42">
        <v>1</v>
      </c>
      <c r="D42" s="42">
        <v>1</v>
      </c>
      <c r="F42" s="27" t="s">
        <v>107</v>
      </c>
      <c r="G42" s="35" t="s">
        <v>115</v>
      </c>
      <c r="H42" s="32"/>
      <c r="I42"/>
    </row>
    <row r="43" spans="1:9" x14ac:dyDescent="0.2">
      <c r="A43" s="51" t="s">
        <v>67</v>
      </c>
      <c r="B43" s="52">
        <v>0</v>
      </c>
      <c r="C43" s="52">
        <v>0</v>
      </c>
      <c r="D43" s="52">
        <v>0</v>
      </c>
      <c r="F43" s="27" t="s">
        <v>108</v>
      </c>
      <c r="G43" s="35">
        <f>SUM(D52:D55)</f>
        <v>123</v>
      </c>
      <c r="H43" s="19"/>
      <c r="I43"/>
    </row>
    <row r="44" spans="1:9" x14ac:dyDescent="0.2">
      <c r="A44" s="51" t="s">
        <v>68</v>
      </c>
      <c r="B44" s="52">
        <v>0</v>
      </c>
      <c r="C44" s="52">
        <v>0</v>
      </c>
      <c r="D44" s="52">
        <v>0</v>
      </c>
      <c r="F44" s="26" t="s">
        <v>109</v>
      </c>
      <c r="G44" s="36" t="s">
        <v>114</v>
      </c>
      <c r="H44" s="19"/>
      <c r="I44"/>
    </row>
    <row r="45" spans="1:9" x14ac:dyDescent="0.2">
      <c r="A45" s="51" t="s">
        <v>69</v>
      </c>
      <c r="B45" s="52">
        <v>0</v>
      </c>
      <c r="C45" s="52">
        <v>0</v>
      </c>
      <c r="D45" s="52">
        <v>0</v>
      </c>
      <c r="F45" s="26" t="s">
        <v>110</v>
      </c>
      <c r="G45" s="36">
        <f>SUM(D44:D45)</f>
        <v>0</v>
      </c>
      <c r="H45" s="16"/>
      <c r="I45"/>
    </row>
    <row r="46" spans="1:9" x14ac:dyDescent="0.2">
      <c r="A46" s="45" t="s">
        <v>70</v>
      </c>
      <c r="B46" s="46">
        <v>2</v>
      </c>
      <c r="C46" s="46">
        <v>1</v>
      </c>
      <c r="D46" s="46">
        <v>3</v>
      </c>
      <c r="F46" s="27" t="s">
        <v>111</v>
      </c>
      <c r="G46" s="37" t="s">
        <v>114</v>
      </c>
      <c r="H46" s="16"/>
      <c r="I46" s="19"/>
    </row>
    <row r="47" spans="1:9" x14ac:dyDescent="0.2">
      <c r="A47" s="45" t="s">
        <v>71</v>
      </c>
      <c r="B47" s="46">
        <v>2</v>
      </c>
      <c r="C47" s="46">
        <v>0</v>
      </c>
      <c r="D47" s="46">
        <v>2</v>
      </c>
      <c r="F47" s="20"/>
      <c r="G47" s="38">
        <f>SUM(G41:G46)</f>
        <v>123</v>
      </c>
      <c r="H47" s="55">
        <f>SUM(G11,G17,G23)-SUM(D6:D10,D12:D15,D17:D20,D23:D25,D27:D29,D31,D41)</f>
        <v>123</v>
      </c>
      <c r="I47" s="16" t="s">
        <v>112</v>
      </c>
    </row>
    <row r="48" spans="1:9" x14ac:dyDescent="0.2">
      <c r="A48" s="43" t="s">
        <v>72</v>
      </c>
      <c r="B48" s="44">
        <v>4</v>
      </c>
      <c r="C48" s="44">
        <v>1</v>
      </c>
      <c r="D48" s="44">
        <v>5</v>
      </c>
    </row>
    <row r="49" spans="1:4" x14ac:dyDescent="0.2">
      <c r="A49" s="47" t="s">
        <v>73</v>
      </c>
      <c r="B49" s="48">
        <v>1</v>
      </c>
      <c r="C49" s="48">
        <v>0</v>
      </c>
      <c r="D49" s="48">
        <v>1</v>
      </c>
    </row>
    <row r="50" spans="1:4" x14ac:dyDescent="0.2">
      <c r="A50" s="2" t="s">
        <v>74</v>
      </c>
      <c r="B50" s="8">
        <v>433</v>
      </c>
      <c r="C50" s="8">
        <v>466</v>
      </c>
      <c r="D50" s="8">
        <v>899</v>
      </c>
    </row>
    <row r="51" spans="1:4" x14ac:dyDescent="0.2">
      <c r="A51" s="43" t="s">
        <v>75</v>
      </c>
      <c r="B51" s="44">
        <v>5</v>
      </c>
      <c r="C51" s="44">
        <v>5</v>
      </c>
      <c r="D51" s="44">
        <v>10</v>
      </c>
    </row>
    <row r="52" spans="1:4" x14ac:dyDescent="0.2">
      <c r="A52" s="53" t="s">
        <v>76</v>
      </c>
      <c r="B52" s="54">
        <v>17</v>
      </c>
      <c r="C52" s="54">
        <v>17</v>
      </c>
      <c r="D52" s="54">
        <v>34</v>
      </c>
    </row>
    <row r="53" spans="1:4" x14ac:dyDescent="0.2">
      <c r="A53" s="53" t="s">
        <v>77</v>
      </c>
      <c r="B53" s="54">
        <v>10</v>
      </c>
      <c r="C53" s="54">
        <v>5</v>
      </c>
      <c r="D53" s="54">
        <v>15</v>
      </c>
    </row>
    <row r="54" spans="1:4" x14ac:dyDescent="0.2">
      <c r="A54" s="53" t="s">
        <v>78</v>
      </c>
      <c r="B54" s="54">
        <v>67</v>
      </c>
      <c r="C54" s="54">
        <v>1</v>
      </c>
      <c r="D54" s="54">
        <v>68</v>
      </c>
    </row>
    <row r="55" spans="1:4" x14ac:dyDescent="0.2">
      <c r="A55" s="53" t="s">
        <v>79</v>
      </c>
      <c r="B55" s="54">
        <v>6</v>
      </c>
      <c r="C55" s="54">
        <v>0</v>
      </c>
      <c r="D55" s="54">
        <v>6</v>
      </c>
    </row>
    <row r="56" spans="1:4" x14ac:dyDescent="0.2">
      <c r="A56" s="2" t="s">
        <v>80</v>
      </c>
      <c r="B56" s="8">
        <v>19728</v>
      </c>
      <c r="C56" s="8">
        <v>7062</v>
      </c>
      <c r="D56" s="8">
        <v>26790</v>
      </c>
    </row>
  </sheetData>
  <mergeCells count="7">
    <mergeCell ref="F27:G27"/>
    <mergeCell ref="F31:G31"/>
    <mergeCell ref="A1:H1"/>
    <mergeCell ref="A2:H2"/>
    <mergeCell ref="F9:G9"/>
    <mergeCell ref="F15:G15"/>
    <mergeCell ref="F21:G21"/>
  </mergeCells>
  <printOptions horizontalCentered="1"/>
  <pageMargins left="0.75" right="0.75" top="1" bottom="1" header="0.5" footer="0.5"/>
  <pageSetup scale="76" fitToHeight="0" orientation="landscape" useFirstPageNumber="1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/>
  <dimension ref="A1:IV56"/>
  <sheetViews>
    <sheetView zoomScaleNormal="100" workbookViewId="0"/>
  </sheetViews>
  <sheetFormatPr defaultRowHeight="15" x14ac:dyDescent="0.2"/>
  <cols>
    <col min="1" max="1" width="21.44140625" style="2" bestFit="1" customWidth="1"/>
    <col min="2" max="8" width="8.88671875" style="6" bestFit="1" customWidth="1"/>
    <col min="9" max="9" width="8.88671875" style="7" bestFit="1" customWidth="1"/>
    <col min="10" max="256" width="8.88671875" style="1" bestFit="1" customWidth="1"/>
  </cols>
  <sheetData>
    <row r="1" spans="1:9" s="1" customFormat="1" ht="12.75" x14ac:dyDescent="0.2">
      <c r="A1" s="2" t="s">
        <v>0</v>
      </c>
      <c r="B1" s="5"/>
      <c r="C1" s="5"/>
      <c r="D1" s="5"/>
      <c r="E1" s="5"/>
      <c r="F1" s="5"/>
      <c r="G1" s="5"/>
      <c r="H1" s="5"/>
      <c r="I1" s="5"/>
    </row>
    <row r="2" spans="1:9" s="1" customFormat="1" ht="12.75" x14ac:dyDescent="0.2">
      <c r="A2" s="2">
        <v>330</v>
      </c>
      <c r="B2" s="5"/>
      <c r="C2" s="5"/>
      <c r="D2" s="5"/>
      <c r="E2" s="5"/>
      <c r="F2" s="5"/>
      <c r="G2" s="5"/>
      <c r="H2" s="5"/>
      <c r="I2" s="5"/>
    </row>
    <row r="3" spans="1:9" s="1" customFormat="1" ht="12.75" x14ac:dyDescent="0.2">
      <c r="A3" s="2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  <c r="H3" s="6" t="s">
        <v>8</v>
      </c>
      <c r="I3" s="7" t="s">
        <v>9</v>
      </c>
    </row>
    <row r="4" spans="1:9" s="1" customFormat="1" ht="12.75" x14ac:dyDescent="0.2">
      <c r="A4" s="2" t="s">
        <v>80</v>
      </c>
      <c r="B4" s="6">
        <v>19728</v>
      </c>
      <c r="C4" s="6">
        <v>19588</v>
      </c>
      <c r="D4" s="6">
        <v>7062</v>
      </c>
      <c r="E4" s="6">
        <v>26790</v>
      </c>
      <c r="F4" s="6">
        <v>1785</v>
      </c>
      <c r="G4" s="6">
        <v>0</v>
      </c>
      <c r="H4" s="6">
        <v>48163</v>
      </c>
      <c r="I4" s="7" t="s">
        <v>81</v>
      </c>
    </row>
    <row r="5" spans="1:9" x14ac:dyDescent="0.2">
      <c r="A5" s="2" t="s">
        <v>37</v>
      </c>
      <c r="B5" s="6">
        <v>7323</v>
      </c>
      <c r="C5" s="6">
        <v>7269</v>
      </c>
      <c r="D5" s="6">
        <v>2279</v>
      </c>
      <c r="E5" s="6">
        <v>9602</v>
      </c>
      <c r="F5" s="6">
        <v>1150</v>
      </c>
      <c r="G5" s="6">
        <v>0</v>
      </c>
      <c r="H5" s="6">
        <v>18021</v>
      </c>
      <c r="I5" s="7" t="s">
        <v>38</v>
      </c>
    </row>
    <row r="6" spans="1:9" x14ac:dyDescent="0.2">
      <c r="A6" s="2" t="s">
        <v>40</v>
      </c>
      <c r="B6" s="6">
        <v>3409</v>
      </c>
      <c r="C6" s="6">
        <v>3435</v>
      </c>
      <c r="D6" s="6">
        <v>933</v>
      </c>
      <c r="E6" s="6">
        <v>4342</v>
      </c>
      <c r="F6" s="6">
        <v>131</v>
      </c>
      <c r="G6" s="6">
        <v>0</v>
      </c>
      <c r="H6" s="6">
        <v>7908</v>
      </c>
      <c r="I6" s="7" t="s">
        <v>41</v>
      </c>
    </row>
    <row r="7" spans="1:9" x14ac:dyDescent="0.2">
      <c r="A7" s="2" t="s">
        <v>20</v>
      </c>
      <c r="B7" s="6">
        <v>1659</v>
      </c>
      <c r="C7" s="6">
        <v>1606</v>
      </c>
      <c r="D7" s="6">
        <v>300</v>
      </c>
      <c r="E7" s="6">
        <v>1959</v>
      </c>
      <c r="F7" s="6">
        <v>102</v>
      </c>
      <c r="G7" s="6">
        <v>0</v>
      </c>
      <c r="H7" s="6">
        <v>3667</v>
      </c>
      <c r="I7" s="7" t="s">
        <v>21</v>
      </c>
    </row>
    <row r="8" spans="1:9" x14ac:dyDescent="0.2">
      <c r="A8" s="2" t="s">
        <v>47</v>
      </c>
      <c r="B8" s="6">
        <v>1581</v>
      </c>
      <c r="C8" s="6">
        <v>1561</v>
      </c>
      <c r="D8" s="6">
        <v>323</v>
      </c>
      <c r="E8" s="6">
        <v>1904</v>
      </c>
      <c r="F8" s="6">
        <v>144</v>
      </c>
      <c r="G8" s="6">
        <v>0</v>
      </c>
      <c r="H8" s="6">
        <v>3609</v>
      </c>
      <c r="I8" s="7" t="s">
        <v>48</v>
      </c>
    </row>
    <row r="9" spans="1:9" x14ac:dyDescent="0.2">
      <c r="A9" s="2" t="s">
        <v>53</v>
      </c>
      <c r="B9" s="6">
        <v>999</v>
      </c>
      <c r="C9" s="6">
        <v>1004</v>
      </c>
      <c r="D9" s="6">
        <v>826</v>
      </c>
      <c r="E9" s="6">
        <v>1825</v>
      </c>
      <c r="F9" s="6">
        <v>18</v>
      </c>
      <c r="G9" s="6">
        <v>0</v>
      </c>
      <c r="H9" s="6">
        <v>2847</v>
      </c>
      <c r="I9" s="7" t="s">
        <v>54</v>
      </c>
    </row>
    <row r="10" spans="1:9" x14ac:dyDescent="0.2">
      <c r="A10" s="2" t="s">
        <v>42</v>
      </c>
      <c r="B10" s="6">
        <v>1058</v>
      </c>
      <c r="C10" s="6">
        <v>1012</v>
      </c>
      <c r="D10" s="6">
        <v>628</v>
      </c>
      <c r="E10" s="6">
        <v>1686</v>
      </c>
      <c r="F10" s="6">
        <v>48</v>
      </c>
      <c r="G10" s="6">
        <v>0</v>
      </c>
      <c r="H10" s="6">
        <v>2746</v>
      </c>
      <c r="I10" s="7" t="s">
        <v>43</v>
      </c>
    </row>
    <row r="11" spans="1:9" x14ac:dyDescent="0.2">
      <c r="A11" s="2" t="s">
        <v>50</v>
      </c>
      <c r="B11" s="6">
        <v>672</v>
      </c>
      <c r="C11" s="6">
        <v>676</v>
      </c>
      <c r="D11" s="6">
        <v>276</v>
      </c>
      <c r="E11" s="6">
        <v>948</v>
      </c>
      <c r="F11" s="6">
        <v>20</v>
      </c>
      <c r="G11" s="6">
        <v>0</v>
      </c>
      <c r="H11" s="6">
        <v>1644</v>
      </c>
      <c r="I11" s="7" t="s">
        <v>51</v>
      </c>
    </row>
    <row r="12" spans="1:9" x14ac:dyDescent="0.2">
      <c r="A12" s="2" t="s">
        <v>27</v>
      </c>
      <c r="B12" s="6">
        <v>578</v>
      </c>
      <c r="C12" s="6">
        <v>587</v>
      </c>
      <c r="D12" s="6">
        <v>267</v>
      </c>
      <c r="E12" s="6">
        <v>845</v>
      </c>
      <c r="F12" s="6">
        <v>31</v>
      </c>
      <c r="G12" s="6">
        <v>0</v>
      </c>
      <c r="H12" s="6">
        <v>1463</v>
      </c>
      <c r="I12" s="7" t="s">
        <v>28</v>
      </c>
    </row>
    <row r="13" spans="1:9" x14ac:dyDescent="0.2">
      <c r="A13" s="2" t="s">
        <v>24</v>
      </c>
      <c r="B13" s="6">
        <v>492</v>
      </c>
      <c r="C13" s="6">
        <v>500</v>
      </c>
      <c r="D13" s="6">
        <v>321</v>
      </c>
      <c r="E13" s="6">
        <v>813</v>
      </c>
      <c r="F13" s="6">
        <v>47</v>
      </c>
      <c r="G13" s="6">
        <v>0</v>
      </c>
      <c r="H13" s="6">
        <v>1360</v>
      </c>
      <c r="I13" s="7" t="s">
        <v>25</v>
      </c>
    </row>
    <row r="14" spans="1:9" x14ac:dyDescent="0.2">
      <c r="A14" s="2" t="s">
        <v>74</v>
      </c>
      <c r="B14" s="6">
        <v>433</v>
      </c>
      <c r="C14" s="6">
        <v>445</v>
      </c>
      <c r="D14" s="6">
        <v>466</v>
      </c>
      <c r="E14" s="6">
        <v>899</v>
      </c>
      <c r="F14" s="6">
        <v>0</v>
      </c>
      <c r="G14" s="6">
        <v>0</v>
      </c>
      <c r="H14" s="6">
        <v>1344</v>
      </c>
      <c r="I14" s="7" t="s">
        <v>25</v>
      </c>
    </row>
    <row r="15" spans="1:9" x14ac:dyDescent="0.2">
      <c r="A15" s="2" t="s">
        <v>14</v>
      </c>
      <c r="B15" s="6">
        <v>406</v>
      </c>
      <c r="C15" s="6">
        <v>397</v>
      </c>
      <c r="D15" s="6">
        <v>162</v>
      </c>
      <c r="E15" s="6">
        <v>568</v>
      </c>
      <c r="F15" s="6">
        <v>19</v>
      </c>
      <c r="G15" s="6">
        <v>0</v>
      </c>
      <c r="H15" s="6">
        <v>984</v>
      </c>
      <c r="I15" s="7" t="s">
        <v>15</v>
      </c>
    </row>
    <row r="16" spans="1:9" x14ac:dyDescent="0.2">
      <c r="A16" s="2" t="s">
        <v>32</v>
      </c>
      <c r="B16" s="6">
        <v>286</v>
      </c>
      <c r="C16" s="6">
        <v>279</v>
      </c>
      <c r="D16" s="6">
        <v>90</v>
      </c>
      <c r="E16" s="6">
        <v>376</v>
      </c>
      <c r="F16" s="6">
        <v>11</v>
      </c>
      <c r="G16" s="6">
        <v>0</v>
      </c>
      <c r="H16" s="6">
        <v>666</v>
      </c>
      <c r="I16" s="7" t="s">
        <v>33</v>
      </c>
    </row>
    <row r="17" spans="1:9" x14ac:dyDescent="0.2">
      <c r="A17" s="2" t="s">
        <v>61</v>
      </c>
      <c r="B17" s="6">
        <v>132</v>
      </c>
      <c r="C17" s="6">
        <v>209</v>
      </c>
      <c r="D17" s="6">
        <v>48</v>
      </c>
      <c r="E17" s="6">
        <v>180</v>
      </c>
      <c r="F17" s="6">
        <v>5</v>
      </c>
      <c r="G17" s="6">
        <v>0</v>
      </c>
      <c r="H17" s="6">
        <v>394</v>
      </c>
      <c r="I17" s="7" t="s">
        <v>62</v>
      </c>
    </row>
    <row r="18" spans="1:9" x14ac:dyDescent="0.2">
      <c r="A18" s="2" t="s">
        <v>35</v>
      </c>
      <c r="B18" s="6">
        <v>116</v>
      </c>
      <c r="C18" s="6">
        <v>119</v>
      </c>
      <c r="D18" s="6">
        <v>35</v>
      </c>
      <c r="E18" s="6">
        <v>151</v>
      </c>
      <c r="F18" s="6">
        <v>14</v>
      </c>
      <c r="G18" s="6">
        <v>0</v>
      </c>
      <c r="H18" s="6">
        <v>284</v>
      </c>
      <c r="I18" s="7" t="s">
        <v>36</v>
      </c>
    </row>
    <row r="19" spans="1:9" x14ac:dyDescent="0.2">
      <c r="A19" s="2" t="s">
        <v>44</v>
      </c>
      <c r="B19" s="6">
        <v>67</v>
      </c>
      <c r="C19" s="6">
        <v>68</v>
      </c>
      <c r="D19" s="6">
        <v>25</v>
      </c>
      <c r="E19" s="6">
        <v>92</v>
      </c>
      <c r="F19" s="6">
        <v>11</v>
      </c>
      <c r="G19" s="6">
        <v>0</v>
      </c>
      <c r="H19" s="6">
        <v>171</v>
      </c>
      <c r="I19" s="7" t="s">
        <v>45</v>
      </c>
    </row>
    <row r="20" spans="1:9" x14ac:dyDescent="0.2">
      <c r="A20" s="2" t="s">
        <v>78</v>
      </c>
      <c r="B20" s="6">
        <v>67</v>
      </c>
      <c r="C20" s="6">
        <v>58</v>
      </c>
      <c r="D20" s="6">
        <v>1</v>
      </c>
      <c r="E20" s="6">
        <v>68</v>
      </c>
      <c r="F20" s="6">
        <v>0</v>
      </c>
      <c r="G20" s="6">
        <v>0</v>
      </c>
      <c r="H20" s="6">
        <v>126</v>
      </c>
      <c r="I20" s="7" t="s">
        <v>30</v>
      </c>
    </row>
    <row r="21" spans="1:9" x14ac:dyDescent="0.2">
      <c r="A21" s="2" t="s">
        <v>29</v>
      </c>
      <c r="B21" s="6">
        <v>57</v>
      </c>
      <c r="C21" s="6">
        <v>51</v>
      </c>
      <c r="D21" s="6">
        <v>12</v>
      </c>
      <c r="E21" s="6">
        <v>69</v>
      </c>
      <c r="F21" s="6">
        <v>5</v>
      </c>
      <c r="G21" s="6">
        <v>0</v>
      </c>
      <c r="H21" s="6">
        <v>125</v>
      </c>
      <c r="I21" s="7" t="s">
        <v>30</v>
      </c>
    </row>
    <row r="22" spans="1:9" x14ac:dyDescent="0.2">
      <c r="A22" s="2" t="s">
        <v>58</v>
      </c>
      <c r="B22" s="6">
        <v>53</v>
      </c>
      <c r="C22" s="6">
        <v>54</v>
      </c>
      <c r="D22" s="6">
        <v>6</v>
      </c>
      <c r="E22" s="6">
        <v>59</v>
      </c>
      <c r="F22" s="6">
        <v>3</v>
      </c>
      <c r="G22" s="6">
        <v>0</v>
      </c>
      <c r="H22" s="6">
        <v>116</v>
      </c>
      <c r="I22" s="7" t="s">
        <v>11</v>
      </c>
    </row>
    <row r="23" spans="1:9" x14ac:dyDescent="0.2">
      <c r="A23" s="2" t="s">
        <v>46</v>
      </c>
      <c r="B23" s="6">
        <v>54</v>
      </c>
      <c r="C23" s="6">
        <v>44</v>
      </c>
      <c r="D23" s="6">
        <v>2</v>
      </c>
      <c r="E23" s="6">
        <v>56</v>
      </c>
      <c r="F23" s="6">
        <v>0</v>
      </c>
      <c r="G23" s="6">
        <v>0</v>
      </c>
      <c r="H23" s="6">
        <v>100</v>
      </c>
      <c r="I23" s="7" t="s">
        <v>11</v>
      </c>
    </row>
    <row r="24" spans="1:9" x14ac:dyDescent="0.2">
      <c r="A24" s="2" t="s">
        <v>23</v>
      </c>
      <c r="B24" s="6">
        <v>36</v>
      </c>
      <c r="C24" s="6">
        <v>44</v>
      </c>
      <c r="D24" s="6">
        <v>3</v>
      </c>
      <c r="E24" s="6">
        <v>39</v>
      </c>
      <c r="F24" s="6">
        <v>2</v>
      </c>
      <c r="G24" s="6">
        <v>0</v>
      </c>
      <c r="H24" s="6">
        <v>85</v>
      </c>
      <c r="I24" s="7" t="s">
        <v>11</v>
      </c>
    </row>
    <row r="25" spans="1:9" x14ac:dyDescent="0.2">
      <c r="A25" s="2" t="s">
        <v>10</v>
      </c>
      <c r="B25" s="6">
        <v>36</v>
      </c>
      <c r="C25" s="6">
        <v>23</v>
      </c>
      <c r="D25" s="6">
        <v>14</v>
      </c>
      <c r="E25" s="6">
        <v>50</v>
      </c>
      <c r="F25" s="6">
        <v>0</v>
      </c>
      <c r="G25" s="6">
        <v>0</v>
      </c>
      <c r="H25" s="6">
        <v>73</v>
      </c>
      <c r="I25" s="7" t="s">
        <v>11</v>
      </c>
    </row>
    <row r="26" spans="1:9" x14ac:dyDescent="0.2">
      <c r="A26" s="2" t="s">
        <v>22</v>
      </c>
      <c r="B26" s="6">
        <v>38</v>
      </c>
      <c r="C26" s="6">
        <v>16</v>
      </c>
      <c r="D26" s="6">
        <v>2</v>
      </c>
      <c r="E26" s="6">
        <v>40</v>
      </c>
      <c r="F26" s="6">
        <v>2</v>
      </c>
      <c r="G26" s="6">
        <v>0</v>
      </c>
      <c r="H26" s="6">
        <v>58</v>
      </c>
      <c r="I26" s="7" t="s">
        <v>19</v>
      </c>
    </row>
    <row r="27" spans="1:9" x14ac:dyDescent="0.2">
      <c r="A27" s="2" t="s">
        <v>39</v>
      </c>
      <c r="B27" s="6">
        <v>30</v>
      </c>
      <c r="C27" s="6">
        <v>17</v>
      </c>
      <c r="D27" s="6">
        <v>2</v>
      </c>
      <c r="E27" s="6">
        <v>32</v>
      </c>
      <c r="F27" s="6">
        <v>2</v>
      </c>
      <c r="G27" s="6">
        <v>0</v>
      </c>
      <c r="H27" s="6">
        <v>51</v>
      </c>
      <c r="I27" s="7" t="s">
        <v>19</v>
      </c>
    </row>
    <row r="28" spans="1:9" x14ac:dyDescent="0.2">
      <c r="A28" s="2" t="s">
        <v>76</v>
      </c>
      <c r="B28" s="6">
        <v>17</v>
      </c>
      <c r="C28" s="6">
        <v>16</v>
      </c>
      <c r="D28" s="6">
        <v>17</v>
      </c>
      <c r="E28" s="6">
        <v>34</v>
      </c>
      <c r="F28" s="6">
        <v>0</v>
      </c>
      <c r="G28" s="6">
        <v>0</v>
      </c>
      <c r="H28" s="6">
        <v>50</v>
      </c>
      <c r="I28" s="7" t="s">
        <v>19</v>
      </c>
    </row>
    <row r="29" spans="1:9" x14ac:dyDescent="0.2">
      <c r="A29" s="2" t="s">
        <v>64</v>
      </c>
      <c r="B29" s="6">
        <v>18</v>
      </c>
      <c r="C29" s="6">
        <v>16</v>
      </c>
      <c r="D29" s="6">
        <v>2</v>
      </c>
      <c r="E29" s="6">
        <v>20</v>
      </c>
      <c r="F29" s="6">
        <v>0</v>
      </c>
      <c r="G29" s="6">
        <v>0</v>
      </c>
      <c r="H29" s="6">
        <v>36</v>
      </c>
      <c r="I29" s="7" t="s">
        <v>19</v>
      </c>
    </row>
    <row r="30" spans="1:9" x14ac:dyDescent="0.2">
      <c r="A30" s="2" t="s">
        <v>77</v>
      </c>
      <c r="B30" s="6">
        <v>10</v>
      </c>
      <c r="C30" s="6">
        <v>10</v>
      </c>
      <c r="D30" s="6">
        <v>5</v>
      </c>
      <c r="E30" s="6">
        <v>15</v>
      </c>
      <c r="F30" s="6">
        <v>9</v>
      </c>
      <c r="G30" s="6">
        <v>0</v>
      </c>
      <c r="H30" s="6">
        <v>34</v>
      </c>
      <c r="I30" s="7" t="s">
        <v>19</v>
      </c>
    </row>
    <row r="31" spans="1:9" x14ac:dyDescent="0.2">
      <c r="A31" s="2" t="s">
        <v>18</v>
      </c>
      <c r="B31" s="6">
        <v>11</v>
      </c>
      <c r="C31" s="6">
        <v>10</v>
      </c>
      <c r="D31" s="6">
        <v>5</v>
      </c>
      <c r="E31" s="6">
        <v>16</v>
      </c>
      <c r="F31" s="6">
        <v>4</v>
      </c>
      <c r="G31" s="6">
        <v>0</v>
      </c>
      <c r="H31" s="6">
        <v>30</v>
      </c>
      <c r="I31" s="7" t="s">
        <v>19</v>
      </c>
    </row>
    <row r="32" spans="1:9" x14ac:dyDescent="0.2">
      <c r="A32" s="2" t="s">
        <v>65</v>
      </c>
      <c r="B32" s="6">
        <v>24</v>
      </c>
      <c r="C32" s="6">
        <v>2</v>
      </c>
      <c r="D32" s="6">
        <v>1</v>
      </c>
      <c r="E32" s="6">
        <v>25</v>
      </c>
      <c r="F32" s="6">
        <v>0</v>
      </c>
      <c r="G32" s="6">
        <v>0</v>
      </c>
      <c r="H32" s="6">
        <v>27</v>
      </c>
      <c r="I32" s="7" t="s">
        <v>19</v>
      </c>
    </row>
    <row r="33" spans="1:9" x14ac:dyDescent="0.2">
      <c r="A33" s="2" t="s">
        <v>49</v>
      </c>
      <c r="B33" s="6">
        <v>5</v>
      </c>
      <c r="C33" s="6">
        <v>16</v>
      </c>
      <c r="D33" s="6">
        <v>0</v>
      </c>
      <c r="E33" s="6">
        <v>5</v>
      </c>
      <c r="F33" s="6">
        <v>0</v>
      </c>
      <c r="G33" s="6">
        <v>0</v>
      </c>
      <c r="H33" s="6">
        <v>21</v>
      </c>
      <c r="I33" s="7" t="s">
        <v>13</v>
      </c>
    </row>
    <row r="34" spans="1:9" x14ac:dyDescent="0.2">
      <c r="A34" s="2" t="s">
        <v>31</v>
      </c>
      <c r="B34" s="6">
        <v>11</v>
      </c>
      <c r="C34" s="6">
        <v>5</v>
      </c>
      <c r="D34" s="6">
        <v>0</v>
      </c>
      <c r="E34" s="6">
        <v>11</v>
      </c>
      <c r="F34" s="6">
        <v>0</v>
      </c>
      <c r="G34" s="6">
        <v>0</v>
      </c>
      <c r="H34" s="6">
        <v>16</v>
      </c>
      <c r="I34" s="7" t="s">
        <v>13</v>
      </c>
    </row>
    <row r="35" spans="1:9" x14ac:dyDescent="0.2">
      <c r="A35" s="2" t="s">
        <v>34</v>
      </c>
      <c r="B35" s="6">
        <v>8</v>
      </c>
      <c r="C35" s="6">
        <v>8</v>
      </c>
      <c r="D35" s="6">
        <v>0</v>
      </c>
      <c r="E35" s="6">
        <v>8</v>
      </c>
      <c r="F35" s="6">
        <v>0</v>
      </c>
      <c r="G35" s="6">
        <v>0</v>
      </c>
      <c r="H35" s="6">
        <v>16</v>
      </c>
      <c r="I35" s="7" t="s">
        <v>13</v>
      </c>
    </row>
    <row r="36" spans="1:9" x14ac:dyDescent="0.2">
      <c r="A36" s="2" t="s">
        <v>75</v>
      </c>
      <c r="B36" s="6">
        <v>5</v>
      </c>
      <c r="C36" s="6">
        <v>2</v>
      </c>
      <c r="D36" s="6">
        <v>5</v>
      </c>
      <c r="E36" s="6">
        <v>10</v>
      </c>
      <c r="F36" s="6">
        <v>0</v>
      </c>
      <c r="G36" s="6">
        <v>0</v>
      </c>
      <c r="H36" s="6">
        <v>12</v>
      </c>
      <c r="I36" s="7" t="s">
        <v>13</v>
      </c>
    </row>
    <row r="37" spans="1:9" x14ac:dyDescent="0.2">
      <c r="A37" s="2" t="s">
        <v>79</v>
      </c>
      <c r="B37" s="6">
        <v>6</v>
      </c>
      <c r="C37" s="6">
        <v>6</v>
      </c>
      <c r="D37" s="6">
        <v>0</v>
      </c>
      <c r="E37" s="6">
        <v>6</v>
      </c>
      <c r="F37" s="6">
        <v>0</v>
      </c>
      <c r="G37" s="6">
        <v>0</v>
      </c>
      <c r="H37" s="6">
        <v>12</v>
      </c>
      <c r="I37" s="7" t="s">
        <v>13</v>
      </c>
    </row>
    <row r="38" spans="1:9" x14ac:dyDescent="0.2">
      <c r="A38" s="2" t="s">
        <v>16</v>
      </c>
      <c r="B38" s="6">
        <v>5</v>
      </c>
      <c r="C38" s="6">
        <v>5</v>
      </c>
      <c r="D38" s="6">
        <v>0</v>
      </c>
      <c r="E38" s="6">
        <v>5</v>
      </c>
      <c r="F38" s="6">
        <v>0</v>
      </c>
      <c r="G38" s="6">
        <v>0</v>
      </c>
      <c r="H38" s="6">
        <v>10</v>
      </c>
      <c r="I38" s="7" t="s">
        <v>13</v>
      </c>
    </row>
    <row r="39" spans="1:9" x14ac:dyDescent="0.2">
      <c r="A39" s="2" t="s">
        <v>59</v>
      </c>
      <c r="B39" s="6">
        <v>8</v>
      </c>
      <c r="C39" s="6">
        <v>1</v>
      </c>
      <c r="D39" s="6">
        <v>0</v>
      </c>
      <c r="E39" s="6">
        <v>8</v>
      </c>
      <c r="F39" s="6">
        <v>1</v>
      </c>
      <c r="G39" s="6">
        <v>0</v>
      </c>
      <c r="H39" s="6">
        <v>10</v>
      </c>
      <c r="I39" s="7" t="s">
        <v>13</v>
      </c>
    </row>
    <row r="40" spans="1:9" x14ac:dyDescent="0.2">
      <c r="A40" s="2" t="s">
        <v>17</v>
      </c>
      <c r="B40" s="6">
        <v>1</v>
      </c>
      <c r="C40" s="6">
        <v>5</v>
      </c>
      <c r="D40" s="6">
        <v>0</v>
      </c>
      <c r="E40" s="6">
        <v>1</v>
      </c>
      <c r="F40" s="6">
        <v>0</v>
      </c>
      <c r="G40" s="6">
        <v>0</v>
      </c>
      <c r="H40" s="6">
        <v>6</v>
      </c>
      <c r="I40" s="7" t="s">
        <v>13</v>
      </c>
    </row>
    <row r="41" spans="1:9" x14ac:dyDescent="0.2">
      <c r="A41" s="2" t="s">
        <v>52</v>
      </c>
      <c r="B41" s="6">
        <v>3</v>
      </c>
      <c r="C41" s="6">
        <v>3</v>
      </c>
      <c r="D41" s="6">
        <v>0</v>
      </c>
      <c r="E41" s="6">
        <v>3</v>
      </c>
      <c r="F41" s="6">
        <v>0</v>
      </c>
      <c r="G41" s="6">
        <v>0</v>
      </c>
      <c r="H41" s="6">
        <v>6</v>
      </c>
      <c r="I41" s="7" t="s">
        <v>13</v>
      </c>
    </row>
    <row r="42" spans="1:9" x14ac:dyDescent="0.2">
      <c r="A42" s="2" t="s">
        <v>26</v>
      </c>
      <c r="B42" s="6">
        <v>2</v>
      </c>
      <c r="C42" s="6">
        <v>0</v>
      </c>
      <c r="D42" s="6">
        <v>3</v>
      </c>
      <c r="E42" s="6">
        <v>5</v>
      </c>
      <c r="F42" s="6">
        <v>0</v>
      </c>
      <c r="G42" s="6">
        <v>0</v>
      </c>
      <c r="H42" s="6">
        <v>5</v>
      </c>
      <c r="I42" s="7" t="s">
        <v>13</v>
      </c>
    </row>
    <row r="43" spans="1:9" x14ac:dyDescent="0.2">
      <c r="A43" s="2" t="s">
        <v>70</v>
      </c>
      <c r="B43" s="6">
        <v>2</v>
      </c>
      <c r="C43" s="6">
        <v>2</v>
      </c>
      <c r="D43" s="6">
        <v>1</v>
      </c>
      <c r="E43" s="6">
        <v>3</v>
      </c>
      <c r="F43" s="6">
        <v>0</v>
      </c>
      <c r="G43" s="6">
        <v>0</v>
      </c>
      <c r="H43" s="6">
        <v>5</v>
      </c>
      <c r="I43" s="7" t="s">
        <v>13</v>
      </c>
    </row>
    <row r="44" spans="1:9" x14ac:dyDescent="0.2">
      <c r="A44" s="2" t="s">
        <v>72</v>
      </c>
      <c r="B44" s="6">
        <v>4</v>
      </c>
      <c r="C44" s="6">
        <v>0</v>
      </c>
      <c r="D44" s="6">
        <v>1</v>
      </c>
      <c r="E44" s="6">
        <v>5</v>
      </c>
      <c r="F44" s="6">
        <v>0</v>
      </c>
      <c r="G44" s="6">
        <v>0</v>
      </c>
      <c r="H44" s="6">
        <v>5</v>
      </c>
      <c r="I44" s="7" t="s">
        <v>13</v>
      </c>
    </row>
    <row r="45" spans="1:9" x14ac:dyDescent="0.2">
      <c r="A45" s="2" t="s">
        <v>56</v>
      </c>
      <c r="B45" s="6">
        <v>0</v>
      </c>
      <c r="C45" s="6">
        <v>3</v>
      </c>
      <c r="D45" s="6">
        <v>0</v>
      </c>
      <c r="E45" s="6">
        <v>0</v>
      </c>
      <c r="F45" s="6">
        <v>0</v>
      </c>
      <c r="G45" s="6">
        <v>0</v>
      </c>
      <c r="H45" s="6">
        <v>3</v>
      </c>
      <c r="I45" s="7" t="s">
        <v>13</v>
      </c>
    </row>
    <row r="46" spans="1:9" x14ac:dyDescent="0.2">
      <c r="A46" s="2" t="s">
        <v>57</v>
      </c>
      <c r="B46" s="6">
        <v>2</v>
      </c>
      <c r="C46" s="6">
        <v>0</v>
      </c>
      <c r="D46" s="6">
        <v>0</v>
      </c>
      <c r="E46" s="6">
        <v>2</v>
      </c>
      <c r="F46" s="6">
        <v>0</v>
      </c>
      <c r="G46" s="6">
        <v>0</v>
      </c>
      <c r="H46" s="6">
        <v>2</v>
      </c>
      <c r="I46" s="7" t="s">
        <v>13</v>
      </c>
    </row>
    <row r="47" spans="1:9" x14ac:dyDescent="0.2">
      <c r="A47" s="2" t="s">
        <v>63</v>
      </c>
      <c r="B47" s="6">
        <v>1</v>
      </c>
      <c r="C47" s="6">
        <v>0</v>
      </c>
      <c r="D47" s="6">
        <v>0</v>
      </c>
      <c r="E47" s="6">
        <v>1</v>
      </c>
      <c r="F47" s="6">
        <v>1</v>
      </c>
      <c r="G47" s="6">
        <v>0</v>
      </c>
      <c r="H47" s="6">
        <v>2</v>
      </c>
      <c r="I47" s="7" t="s">
        <v>13</v>
      </c>
    </row>
    <row r="48" spans="1:9" x14ac:dyDescent="0.2">
      <c r="A48" s="2" t="s">
        <v>66</v>
      </c>
      <c r="B48" s="6">
        <v>0</v>
      </c>
      <c r="C48" s="6">
        <v>0</v>
      </c>
      <c r="D48" s="6">
        <v>1</v>
      </c>
      <c r="E48" s="6">
        <v>1</v>
      </c>
      <c r="F48" s="6">
        <v>1</v>
      </c>
      <c r="G48" s="6">
        <v>0</v>
      </c>
      <c r="H48" s="6">
        <v>2</v>
      </c>
      <c r="I48" s="7" t="s">
        <v>13</v>
      </c>
    </row>
    <row r="49" spans="1:9" x14ac:dyDescent="0.2">
      <c r="A49" s="2" t="s">
        <v>67</v>
      </c>
      <c r="B49" s="6">
        <v>0</v>
      </c>
      <c r="C49" s="6">
        <v>0</v>
      </c>
      <c r="D49" s="6">
        <v>0</v>
      </c>
      <c r="E49" s="6">
        <v>0</v>
      </c>
      <c r="F49" s="6">
        <v>2</v>
      </c>
      <c r="G49" s="6">
        <v>0</v>
      </c>
      <c r="H49" s="6">
        <v>2</v>
      </c>
      <c r="I49" s="7" t="s">
        <v>13</v>
      </c>
    </row>
    <row r="50" spans="1:9" x14ac:dyDescent="0.2">
      <c r="A50" s="2" t="s">
        <v>69</v>
      </c>
      <c r="B50" s="6">
        <v>0</v>
      </c>
      <c r="C50" s="6">
        <v>2</v>
      </c>
      <c r="D50" s="6">
        <v>0</v>
      </c>
      <c r="E50" s="6">
        <v>0</v>
      </c>
      <c r="F50" s="6">
        <v>0</v>
      </c>
      <c r="G50" s="6">
        <v>0</v>
      </c>
      <c r="H50" s="6">
        <v>2</v>
      </c>
      <c r="I50" s="7" t="s">
        <v>13</v>
      </c>
    </row>
    <row r="51" spans="1:9" x14ac:dyDescent="0.2">
      <c r="A51" s="2" t="s">
        <v>71</v>
      </c>
      <c r="B51" s="6">
        <v>2</v>
      </c>
      <c r="C51" s="6">
        <v>0</v>
      </c>
      <c r="D51" s="6">
        <v>0</v>
      </c>
      <c r="E51" s="6">
        <v>2</v>
      </c>
      <c r="F51" s="6">
        <v>0</v>
      </c>
      <c r="G51" s="6">
        <v>0</v>
      </c>
      <c r="H51" s="6">
        <v>2</v>
      </c>
      <c r="I51" s="7" t="s">
        <v>13</v>
      </c>
    </row>
    <row r="52" spans="1:9" x14ac:dyDescent="0.2">
      <c r="A52" s="2" t="s">
        <v>12</v>
      </c>
      <c r="B52" s="6">
        <v>0</v>
      </c>
      <c r="C52" s="6">
        <v>1</v>
      </c>
      <c r="D52" s="6">
        <v>0</v>
      </c>
      <c r="E52" s="6">
        <v>0</v>
      </c>
      <c r="F52" s="6">
        <v>0</v>
      </c>
      <c r="G52" s="6">
        <v>0</v>
      </c>
      <c r="H52" s="6">
        <v>1</v>
      </c>
      <c r="I52" s="7" t="s">
        <v>13</v>
      </c>
    </row>
    <row r="53" spans="1:9" x14ac:dyDescent="0.2">
      <c r="A53" s="2" t="s">
        <v>55</v>
      </c>
      <c r="B53" s="6">
        <v>0</v>
      </c>
      <c r="C53" s="6">
        <v>0</v>
      </c>
      <c r="D53" s="6">
        <v>0</v>
      </c>
      <c r="E53" s="6">
        <v>0</v>
      </c>
      <c r="F53" s="6">
        <v>1</v>
      </c>
      <c r="G53" s="6">
        <v>0</v>
      </c>
      <c r="H53" s="6">
        <v>1</v>
      </c>
      <c r="I53" s="7" t="s">
        <v>13</v>
      </c>
    </row>
    <row r="54" spans="1:9" x14ac:dyDescent="0.2">
      <c r="A54" s="2" t="s">
        <v>60</v>
      </c>
      <c r="B54" s="6">
        <v>0</v>
      </c>
      <c r="C54" s="6">
        <v>0</v>
      </c>
      <c r="D54" s="6">
        <v>0</v>
      </c>
      <c r="E54" s="6">
        <v>0</v>
      </c>
      <c r="F54" s="6">
        <v>1</v>
      </c>
      <c r="G54" s="6">
        <v>0</v>
      </c>
      <c r="H54" s="6">
        <v>1</v>
      </c>
      <c r="I54" s="7" t="s">
        <v>13</v>
      </c>
    </row>
    <row r="55" spans="1:9" x14ac:dyDescent="0.2">
      <c r="A55" s="2" t="s">
        <v>68</v>
      </c>
      <c r="B55" s="6">
        <v>0</v>
      </c>
      <c r="C55" s="6">
        <v>1</v>
      </c>
      <c r="D55" s="6">
        <v>0</v>
      </c>
      <c r="E55" s="6">
        <v>0</v>
      </c>
      <c r="F55" s="6">
        <v>0</v>
      </c>
      <c r="G55" s="6">
        <v>0</v>
      </c>
      <c r="H55" s="6">
        <v>1</v>
      </c>
      <c r="I55" s="7" t="s">
        <v>13</v>
      </c>
    </row>
    <row r="56" spans="1:9" x14ac:dyDescent="0.2">
      <c r="A56" s="2" t="s">
        <v>73</v>
      </c>
      <c r="B56" s="6">
        <v>1</v>
      </c>
      <c r="C56" s="6">
        <v>0</v>
      </c>
      <c r="D56" s="6">
        <v>0</v>
      </c>
      <c r="E56" s="6">
        <v>1</v>
      </c>
      <c r="F56" s="6">
        <v>0</v>
      </c>
      <c r="G56" s="6">
        <v>0</v>
      </c>
      <c r="H56" s="6">
        <v>1</v>
      </c>
      <c r="I56" s="7" t="s">
        <v>13</v>
      </c>
    </row>
  </sheetData>
  <pageMargins left="0.75" right="0.75" top="1" bottom="1" header="0.5" footer="0.5"/>
  <pageSetup paperSize="9" scale="0" firstPageNumber="0" fitToWidth="0" fitToHeight="0" orientation="portrait" horizontalDpi="300" verticalDpi="300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11C4CF65525C740830796F6B3EBF98F" ma:contentTypeVersion="17" ma:contentTypeDescription="Create a new document." ma:contentTypeScope="" ma:versionID="688bf344775a7d92ea6ce8c2b5e18399">
  <xsd:schema xmlns:xsd="http://www.w3.org/2001/XMLSchema" xmlns:xs="http://www.w3.org/2001/XMLSchema" xmlns:p="http://schemas.microsoft.com/office/2006/metadata/properties" xmlns:ns2="372fbbd9-b6f1-4d5e-8635-0af5b27df7d1" xmlns:ns3="04f3e540-9c69-4352-862b-3b902965ebc5" targetNamespace="http://schemas.microsoft.com/office/2006/metadata/properties" ma:root="true" ma:fieldsID="29928076c29fb47a4e0131894de34dc7" ns2:_="" ns3:_="">
    <xsd:import namespace="372fbbd9-b6f1-4d5e-8635-0af5b27df7d1"/>
    <xsd:import namespace="04f3e540-9c69-4352-862b-3b902965ebc5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LengthInSeconds" minOccurs="0"/>
                <xsd:element ref="ns3:lcf76f155ced4ddcb4097134ff3c332f" minOccurs="0"/>
                <xsd:element ref="ns2:TaxCatchAll" minOccurs="0"/>
                <xsd:element ref="ns3:MediaServiceLocation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72fbbd9-b6f1-4d5e-8635-0af5b27df7d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d2bc1669-1859-4a0c-8ac9-1792aca3a628}" ma:internalName="TaxCatchAll" ma:showField="CatchAllData" ma:web="372fbbd9-b6f1-4d5e-8635-0af5b27df7d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4f3e540-9c69-4352-862b-3b902965ebc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18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a65e505e-eb63-4a59-99b9-9b9c9aedbca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2" nillable="true" ma:displayName="Location" ma:internalName="MediaServiceLocation" ma:readOnly="true">
      <xsd:simpleType>
        <xsd:restriction base="dms:Text"/>
      </xsd:simple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372fbbd9-b6f1-4d5e-8635-0af5b27df7d1" xsi:nil="true"/>
    <lcf76f155ced4ddcb4097134ff3c332f xmlns="04f3e540-9c69-4352-862b-3b902965ebc5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3D45B8C2-FDD0-4267-B319-761BF9A012C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0E4BF1A-74EA-4879-87F4-D389DEC529F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72fbbd9-b6f1-4d5e-8635-0af5b27df7d1"/>
    <ds:schemaRef ds:uri="04f3e540-9c69-4352-862b-3b902965ebc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E27D40B-FF36-43DE-A769-AA667394A229}">
  <ds:schemaRefs>
    <ds:schemaRef ds:uri="http://schemas.microsoft.com/office/2006/metadata/properties"/>
    <ds:schemaRef ds:uri="http://schemas.microsoft.com/office/infopath/2007/PartnerControls"/>
    <ds:schemaRef ds:uri="372fbbd9-b6f1-4d5e-8635-0af5b27df7d1"/>
    <ds:schemaRef ds:uri="04f3e540-9c69-4352-862b-3b902965ebc5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2</vt:i4>
      </vt:variant>
      <vt:variant>
        <vt:lpstr>Charts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Table</vt:lpstr>
      <vt:lpstr>Raw Data</vt:lpstr>
      <vt:lpstr>Circulation Activity Chart</vt:lpstr>
      <vt:lpstr>Summary Chart</vt:lpstr>
      <vt:lpstr>chart_title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Sue Hafemeister - WVLS</cp:lastModifiedBy>
  <cp:lastPrinted>2023-01-26T14:46:54Z</cp:lastPrinted>
  <dcterms:created xsi:type="dcterms:W3CDTF">2023-01-13T15:42:22Z</dcterms:created>
  <dcterms:modified xsi:type="dcterms:W3CDTF">2023-01-26T14:46:57Z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diaServiceImageTags">
    <vt:lpwstr/>
  </property>
</Properties>
</file>